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430" windowHeight="4065" activeTab="2"/>
  </bookViews>
  <sheets>
    <sheet name="Лист1" sheetId="1" r:id="rId1"/>
    <sheet name="Листы2-5 " sheetId="2" r:id="rId2"/>
    <sheet name="Листы6-7" sheetId="3" r:id="rId3"/>
    <sheet name="report" sheetId="4" r:id="rId4"/>
  </sheets>
  <externalReferences>
    <externalReference r:id="rId7"/>
  </externalReferences>
  <definedNames>
    <definedName name="APPT" localSheetId="3">'report'!$A$9</definedName>
    <definedName name="FIO" localSheetId="3">'report'!$F$9</definedName>
    <definedName name="LAST_CELL" localSheetId="3">'report'!#REF!</definedName>
    <definedName name="SIGN" localSheetId="3">'report'!$A$9:$H$10</definedName>
    <definedName name="_xlnm.Print_Titles" localSheetId="1">'Листы2-5 '!$3:$9</definedName>
    <definedName name="_xlnm.Print_Titles" localSheetId="2">'Листы6-7'!$3:$8</definedName>
    <definedName name="_xlnm.Print_Area" localSheetId="0">'Лист1'!$A$1:$CU$45</definedName>
    <definedName name="_xlnm.Print_Area" localSheetId="1">'Листы2-5 '!$A$1:$H$142</definedName>
    <definedName name="_xlnm.Print_Area" localSheetId="2">'Листы6-7'!$A$1:$I$66</definedName>
  </definedNames>
  <calcPr fullCalcOnLoad="1"/>
</workbook>
</file>

<file path=xl/sharedStrings.xml><?xml version="1.0" encoding="utf-8"?>
<sst xmlns="http://schemas.openxmlformats.org/spreadsheetml/2006/main" count="645" uniqueCount="451">
  <si>
    <t>Приложение</t>
  </si>
  <si>
    <t>КОДЫ</t>
  </si>
  <si>
    <t>383</t>
  </si>
  <si>
    <t>по Сводному реестру</t>
  </si>
  <si>
    <t>Дата</t>
  </si>
  <si>
    <t>Единица измерения: руб.</t>
  </si>
  <si>
    <t>Код</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</si>
  <si>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</si>
  <si>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</si>
  <si>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</si>
  <si>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</si>
  <si>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</si>
  <si>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</si>
  <si>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</si>
  <si>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</si>
  <si>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</si>
  <si>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</si>
  <si>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</si>
  <si>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</si>
  <si>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</si>
  <si>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</si>
  <si>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</si>
  <si>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</si>
  <si>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</si>
  <si>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</si>
  <si>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</si>
  <si>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</si>
  <si>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</si>
  <si>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</si>
  <si>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</si>
  <si>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</si>
  <si>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</si>
  <si>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</si>
  <si>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</si>
  <si>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</si>
  <si>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</si>
  <si>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</si>
  <si>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</si>
  <si>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</si>
  <si>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</si>
  <si>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</si>
  <si>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</si>
  <si>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</si>
  <si>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</si>
  <si>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</si>
  <si>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</si>
  <si>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</si>
  <si>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</si>
  <si>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</si>
  <si>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</si>
  <si>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</si>
  <si>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</si>
  <si>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</si>
  <si>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</si>
  <si>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</si>
  <si>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</si>
  <si>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</si>
  <si>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</si>
  <si>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</si>
  <si>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</si>
  <si>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</si>
  <si>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</si>
  <si>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</si>
  <si>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</si>
  <si>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</si>
  <si>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</si>
  <si>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</si>
  <si>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</si>
  <si>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</si>
  <si>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</si>
  <si>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</si>
  <si>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</si>
  <si>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</si>
  <si>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</si>
  <si>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</si>
  <si>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</si>
  <si>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</si>
  <si>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</si>
  <si>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</si>
  <si>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</si>
  <si>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</si>
  <si>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</si>
  <si>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</si>
  <si>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</si>
  <si>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</si>
  <si>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</si>
  <si>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</si>
  <si>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</si>
  <si>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</si>
  <si>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</si>
  <si>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</si>
  <si>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</si>
  <si>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</si>
  <si>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</si>
  <si>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</si>
  <si>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</si>
  <si>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</si>
  <si>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</si>
  <si>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</si>
  <si>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</si>
  <si>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</si>
  <si>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</si>
  <si>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</si>
  <si>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</si>
  <si>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</si>
  <si>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</si>
  <si>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</si>
  <si>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</si>
  <si>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</si>
  <si>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</si>
  <si>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</si>
  <si>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</si>
  <si>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</si>
  <si>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</si>
  <si>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</si>
  <si>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</si>
  <si>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</si>
  <si>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</si>
  <si>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</si>
  <si>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</si>
  <si>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</si>
  <si>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</si>
  <si>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</si>
  <si>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</si>
  <si>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</si>
  <si>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</si>
  <si>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</si>
  <si>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</si>
  <si>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</si>
  <si>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</si>
  <si>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</si>
  <si>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</si>
  <si>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</si>
  <si>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</si>
  <si>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</si>
  <si>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</si>
  <si>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</si>
  <si>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</si>
  <si>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</si>
  <si>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</si>
  <si>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</si>
  <si>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</si>
  <si>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</si>
  <si>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</si>
  <si>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</si>
  <si>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</si>
  <si>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</si>
  <si>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</si>
  <si>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</si>
  <si>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</si>
  <si>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</si>
  <si>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</si>
  <si>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</si>
  <si>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</si>
  <si>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</si>
  <si>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</si>
  <si>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</si>
  <si>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</si>
  <si>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</si>
  <si>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</si>
  <si>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</si>
  <si>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</si>
  <si>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</si>
  <si>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</si>
  <si>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</si>
  <si>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</si>
  <si>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</si>
  <si>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</si>
  <si>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</si>
  <si>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</si>
  <si>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</si>
  <si>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</si>
  <si>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</si>
  <si>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</si>
  <si>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</si>
  <si>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</si>
  <si>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</si>
  <si>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</si>
  <si>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</si>
  <si>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</si>
  <si>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</si>
  <si>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</si>
  <si>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</si>
  <si>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</si>
  <si>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</si>
  <si>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</si>
  <si>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</si>
  <si>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</si>
  <si>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</si>
  <si>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</si>
  <si>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</si>
  <si>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</si>
  <si>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</si>
  <si>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</si>
  <si>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</si>
  <si>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</si>
  <si>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</si>
  <si>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</si>
  <si>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</si>
  <si>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</si>
  <si>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</si>
  <si>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</si>
  <si>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</si>
  <si>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</si>
  <si>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</si>
  <si>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</si>
  <si>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</si>
  <si>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</si>
  <si>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</si>
  <si>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</si>
  <si>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</si>
  <si>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</si>
  <si>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</si>
  <si>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</si>
  <si>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</si>
  <si>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</si>
  <si>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</si>
  <si>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</si>
  <si>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</si>
  <si>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</si>
  <si>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</si>
  <si>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</si>
  <si>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</si>
  <si>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</si>
  <si>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</si>
  <si>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</si>
  <si>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</si>
  <si>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</si>
  <si>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</si>
  <si>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</si>
  <si>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</si>
  <si>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</si>
  <si>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</si>
  <si>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</si>
  <si>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</si>
  <si>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</si>
  <si>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</si>
  <si>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</si>
  <si>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</si>
  <si>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</si>
  <si>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</si>
  <si>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</si>
  <si>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</si>
  <si>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</si>
  <si>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</si>
  <si>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</si>
  <si>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</si>
  <si>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</si>
  <si>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</si>
  <si>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</si>
  <si>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</si>
  <si>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</si>
  <si>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</si>
  <si>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</si>
  <si>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</si>
  <si>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</si>
  <si>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</si>
  <si>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</si>
  <si>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</si>
  <si>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</si>
  <si>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</si>
  <si>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</si>
  <si>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</si>
  <si>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</si>
  <si>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</si>
  <si>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</si>
  <si>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</si>
  <si>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</si>
  <si>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</si>
  <si>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</si>
  <si>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</si>
  <si>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</si>
  <si>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</si>
  <si>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1.4.4.1.</t>
  </si>
  <si>
    <t>1.4.4.2.</t>
  </si>
  <si>
    <t>26441</t>
  </si>
  <si>
    <t>26442</t>
  </si>
  <si>
    <t>1.4.5.</t>
  </si>
  <si>
    <t>26450</t>
  </si>
  <si>
    <t>за счет субсидий, предоставляемых в соответствии с абзацем вторым</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</si>
  <si>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</si>
  <si>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</si>
  <si>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</si>
  <si>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</si>
  <si>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</si>
  <si>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</si>
  <si>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</si>
  <si>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</si>
  <si>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</si>
  <si>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</si>
  <si>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</si>
  <si>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</si>
  <si>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</si>
  <si>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</si>
  <si>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</si>
  <si>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</si>
  <si>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СОГЛАСОВАНО</t>
  </si>
  <si>
    <t>(наименование должности уполномоченного лица органа — учредителя)</t>
  </si>
  <si>
    <t>г. и плановый период 20</t>
  </si>
  <si>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</si>
  <si>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</si>
  <si>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</si>
  <si>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</si>
  <si>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</si>
  <si>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</si>
  <si>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</si>
  <si>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</si>
  <si>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</si>
  <si>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</si>
  <si>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</si>
  <si>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20</t>
  </si>
  <si>
    <t>21</t>
  </si>
  <si>
    <t>22</t>
  </si>
  <si>
    <t xml:space="preserve">План финансово-хозяйственной деятельности </t>
  </si>
  <si>
    <t>на 20</t>
  </si>
  <si>
    <t>годов</t>
  </si>
  <si>
    <t>903</t>
  </si>
  <si>
    <t>Комитет по образованию муниципального района УРМО</t>
  </si>
  <si>
    <t>385101001</t>
  </si>
  <si>
    <t>на 2020 г.</t>
  </si>
  <si>
    <t>на 2021 г.</t>
  </si>
  <si>
    <t>на 2022 г.</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</si>
  <si>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</si>
  <si>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</si>
  <si>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</si>
  <si>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</si>
  <si>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</si>
  <si>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r>
      <t>прочие поступления, всего</t>
    </r>
    <r>
      <rPr>
        <b/>
        <vertAlign val="superscript"/>
        <sz val="10"/>
        <rFont val="Times New Roman"/>
        <family val="1"/>
      </rPr>
      <t>6</t>
    </r>
  </si>
  <si>
    <t>поступления от оказания услуг (выполнения работ) на платной основе и от иной приносящей доход деятельности</t>
  </si>
  <si>
    <t>1230</t>
  </si>
  <si>
    <t>услуги связи</t>
  </si>
  <si>
    <t>транспортные услуги</t>
  </si>
  <si>
    <t>коммунальные услуги</t>
  </si>
  <si>
    <t>арендная плата за пользование имуществом (за исключением земельных участков и других обособленных природных объектов)</t>
  </si>
  <si>
    <t>работы, услуги по содержанию имущества</t>
  </si>
  <si>
    <t>прочие работы, услуги</t>
  </si>
  <si>
    <t>страхование</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</si>
  <si>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</si>
  <si>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</si>
  <si>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</si>
  <si>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</si>
  <si>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</si>
  <si>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</si>
  <si>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</si>
  <si>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</si>
  <si>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увеличение стоимости неисключительных прав на результаты интеллектуальной деятельности с определенным сроком полезного использования</t>
  </si>
  <si>
    <t>иные выплаты населению</t>
  </si>
  <si>
    <t>2020</t>
  </si>
  <si>
    <t>2021</t>
  </si>
  <si>
    <t>2022</t>
  </si>
  <si>
    <t>(наименование учреждения)</t>
  </si>
  <si>
    <t>М.В. Перевалова</t>
  </si>
  <si>
    <t>2-10-07</t>
  </si>
  <si>
    <t>Председатель Комитета по образованию МР УРМО</t>
  </si>
  <si>
    <t xml:space="preserve">от </t>
  </si>
  <si>
    <t>Н.Г. Татарникова</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</si>
  <si>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</si>
  <si>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</si>
  <si>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</si>
  <si>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</si>
  <si>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</si>
  <si>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</si>
  <si>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</si>
  <si>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</si>
  <si>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</si>
  <si>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t>доходы, получаемые государственными (муниципальными) учреждениями из соответствующих бюджетов, от субсидии на иные цели текущего характера</t>
  </si>
  <si>
    <t>пункта 1 статьи 78.1 Бюджетного кодекса Российской Федерации</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</si>
  <si>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</si>
  <si>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</si>
  <si>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</si>
  <si>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</si>
  <si>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</si>
  <si>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</si>
  <si>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</si>
  <si>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</si>
  <si>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</si>
  <si>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</si>
  <si>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за счет прочих источников финансового обеспечения (внебюджет)</t>
  </si>
  <si>
    <t>Ответственный</t>
  </si>
  <si>
    <t>исполнитель</t>
  </si>
  <si>
    <t>вед.экономист</t>
  </si>
  <si>
    <t>Руководитель финансово-</t>
  </si>
  <si>
    <t>экономической службы</t>
  </si>
  <si>
    <t>Н.В. Кушнир</t>
  </si>
  <si>
    <t xml:space="preserve">Директор МБОУ </t>
  </si>
  <si>
    <t>Муниципальное бюджетное общеобразовательное учреждение "Большееланская средняя общеобразовательная школа"</t>
  </si>
  <si>
    <t>3819010871</t>
  </si>
  <si>
    <t>"Большееланская СОШ"</t>
  </si>
  <si>
    <t>Серебров О. А.</t>
  </si>
  <si>
    <t>Субсидии БУ на иные цели (ПП "Обеспечение безопасности в образовательных учреждениях Усольского района от проявлений терроризма и экстремизма" СОШ МП)</t>
  </si>
  <si>
    <t>903282400005</t>
  </si>
  <si>
    <t>5</t>
  </si>
  <si>
    <t>Субсидии БУ на иные цели (ПП "Обеспечение пожарной безопасности в образовательных учреждениях Усольского района" СОШ МП)</t>
  </si>
  <si>
    <t>903282300005</t>
  </si>
  <si>
    <t>Субсидии БУ на иные цели (ПП"Развитие инфраструктуры и обеспечение условий жизнедеятельности в образовательных учреждениях Усольского района" СОШ МП)</t>
  </si>
  <si>
    <t>903282100005</t>
  </si>
  <si>
    <t>Субсидии БУ на иные цели (ОМ "Профилактика безнадзорности и правонарушений несовершеннолетних" СОШ МП )</t>
  </si>
  <si>
    <t>903276200005</t>
  </si>
  <si>
    <t>Субсидии БУ на иные цели (ОМ "Организация подготовки и проведения детских оздоровительных лагерей МР УРМО любых форм пребывания" СОШ МП)</t>
  </si>
  <si>
    <t>903271401005</t>
  </si>
  <si>
    <t>Субсидии БУ на иные цели (ПП "Обеспечение пожарной безопасности в образовательных учреждениях Усольского района" МДОУ МП)</t>
  </si>
  <si>
    <t>903182300005</t>
  </si>
  <si>
    <t>Субсидии БУ на иные цели (ПП"Развитие инфраструктуры и обеспечение условий жизнедеятельности в образовательных учреждениях Усольского района" МДОУ МП) НОВ.</t>
  </si>
  <si>
    <t>903182100005</t>
  </si>
  <si>
    <t>Субсидии БУ на муниципальное задание (ПП "Улучшение условий и охраны труда, обеспечение санитарно-гигиенического благополучия в образовательных учреждениях Усольского района" СОШ МП)НОВ.</t>
  </si>
  <si>
    <t>903282600004</t>
  </si>
  <si>
    <t>4</t>
  </si>
  <si>
    <t>Субсидии БУ на муниципальное задание (ПП "Обеспечение безопасности школьных перевозок детей образовательными учреждениями Усольского района" СОШ МП) НОВ.</t>
  </si>
  <si>
    <t>903282500004</t>
  </si>
  <si>
    <t>Субсидии БУ на муниципальное задание (ПП "Обеспечение безопасности в образовательных учреждениях Усольского района от проявлений терроризма и экстремизма" СОШ МП)</t>
  </si>
  <si>
    <t>903282400004</t>
  </si>
  <si>
    <t>Субсидии БУ на муниципальное задание (ПП "Обеспечение пожарной безопасности в образовательных учреждениях Усольского района" СОШ МП)</t>
  </si>
  <si>
    <t>903282300004</t>
  </si>
  <si>
    <t>Субсидии БУ на муниципальное задание (ПП"Развитие инфраструктуры и обеспечение условий жизнедеятельности в образовательных учреждениях Усольского района" СОШ МП)</t>
  </si>
  <si>
    <t>903282100004</t>
  </si>
  <si>
    <t>Субсидии БУ на муниципальное задание (ОМ "Организация подготовки и проведения детских оздоровительных лагерей МР УРМО любых форм пребывания" СОШ МП)</t>
  </si>
  <si>
    <t>903271401004</t>
  </si>
  <si>
    <t>Субсидии БУ на муниципальное задание (ОМ "Выявление и развитие уровня профессионального мастерства детей и подростков в рамках участия в мероприятиях по стандартам JuniorSkills, WorldSrills "Молодые профессионалы" СОШ)</t>
  </si>
  <si>
    <t>903271302004</t>
  </si>
  <si>
    <t>Субсидии БУ на муниципальное задание (ОМ "Проведение и участие детей и подростков в научно-практических конференциях, олимпиадах, фестивалях, выставках, конкурсах, турнирах, соревнованиях и т.п. в интеллектуальной, научно-технической, художественно- творческой, спортивной деятельности" СОШ МП )</t>
  </si>
  <si>
    <t>903271301004</t>
  </si>
  <si>
    <t>Субсидии БУ на муниципальное задание (ПП"Дошкольное, общее и дополнительное образование" СОШ МП (ОБ питание))</t>
  </si>
  <si>
    <t>9032711P1004</t>
  </si>
  <si>
    <t>Субсидии БУ на муниципальное задание (ОМ "Развитие системы оценки качества образования Усольского района" СОШ МП)</t>
  </si>
  <si>
    <t>903271103004</t>
  </si>
  <si>
    <t>Субсидии БУ на муниципальное задание (ОМ "Проведение мероприятий по организации здоровьесберегающей деятельности участников образовательного процесса" СОШ МП )</t>
  </si>
  <si>
    <t>903271102004</t>
  </si>
  <si>
    <t>Субсидии БУ на муниципальное задание (ОМ "Государственная политика в сфере образования" СОШ) НОВ.</t>
  </si>
  <si>
    <t>903271101004</t>
  </si>
  <si>
    <t>Субсидии БУ на муниципальное задание (ПП "Улучшение условий и охраны труда, обеспечение санитарно-гигиенического благополучия в образовательных учреждениях Усольского района" МДОУ МП)</t>
  </si>
  <si>
    <t>903182600004</t>
  </si>
  <si>
    <t>Субсидии БУ на муниципальное задание (ПП "Обеспечение безопасности в образовательных учреждениях Усольского района от проявлений терроризма и экстремизма" МДОУ МП)</t>
  </si>
  <si>
    <t>903182400004</t>
  </si>
  <si>
    <t>Субсидии БУ на муниципальное задание (ПП "Обеспечение пожарной безопасности в образовательных учреждениях Усольского района" МДОУ)</t>
  </si>
  <si>
    <t>903182300004</t>
  </si>
  <si>
    <t>Субсидии БУ на муниципальное задание (ПП"Развитие инфраструктуры и обеспечение условий жизнедеятельности в образовательных учреждениях Усольского района" МДОУ МП)</t>
  </si>
  <si>
    <t>903182100004</t>
  </si>
  <si>
    <t>Субсидии БУ на муниципальное задание (ОМ "Проведение мероприятий по организации здоровьесберегающей деятельности участников образовательного процесса" МДОУ МП )</t>
  </si>
  <si>
    <t>903171102004</t>
  </si>
  <si>
    <t>Субсидии БУ на муниципальное задание (ОМ "Государственная политика в сфере образования" МДОУ)</t>
  </si>
  <si>
    <t>903171101004</t>
  </si>
  <si>
    <t>Итого</t>
  </si>
  <si>
    <t>Поступления - План с изменениями 2020 год</t>
  </si>
  <si>
    <t>Наименование кода субсидии</t>
  </si>
  <si>
    <t>Код субсидии</t>
  </si>
  <si>
    <t>КВФО</t>
  </si>
  <si>
    <t>Руководитель, проверка, код цели</t>
  </si>
  <si>
    <t>711P100000</t>
  </si>
  <si>
    <t xml:space="preserve">    Руководитель учреждения    _________________________________</t>
  </si>
  <si>
    <t xml:space="preserve">    Исполнитель:      вед.экономист         Перевалова  М.В. тел. 2-10-07</t>
  </si>
  <si>
    <t xml:space="preserve">                            (должность)   (фамилия, инициалы) (телефон)</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</si>
</sst>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
    <numFmt numFmtId="188" formatCode="[$-F800]dddd\,\ mmmm\ dd\,\ yyyy"/>
    <numFmt numFmtId="189" formatCode="[$-419]d\ mmm\ yy;@"/>
    <numFmt numFmtId="190" formatCode="[$-FC19]dd\ mmmm\ yyyy\ \г\.;@"/>
    <numFmt numFmtId="191" formatCode="?"/>
    <numFmt numFmtId="192" formatCode="dd/mm/yyyy\ hh:mm"/>
  </numFmts>
  <fonts count="5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sz val="10"/>
      <name val="Arial"/>
      <family val="0"/>
    </font>
    <font>
      <sz val="8"/>
      <name val="Arial Narrow"/>
      <family val="0"/>
    </font>
    <font>
      <b/>
      <sz val="8"/>
      <name val="Arial Narrow"/>
      <family val="0"/>
    </font>
    <font>
      <b/>
      <sz val="8"/>
      <name val="MS Sans Serif"/>
      <family val="0"/>
    </font>
    <font>
      <b/>
      <sz val="8.5"/>
      <name val="MS 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2"/>
      <name val="Times New Roman"/>
      <family val="1"/>
    </font>
    <font>
      <u val="single"/>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style="medium"/>
    </border>
    <border>
      <left style="medium"/>
      <right style="thin"/>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DashDot"/>
      <right>
        <color indexed="63"/>
      </right>
      <top style="mediumDashDot"/>
      <bottom>
        <color indexed="63"/>
      </bottom>
    </border>
    <border>
      <left style="mediumDashDot"/>
      <right>
        <color indexed="63"/>
      </right>
      <top>
        <color indexed="63"/>
      </top>
      <bottom>
        <color indexed="63"/>
      </bottom>
    </border>
    <border>
      <left style="hair"/>
      <right style="hair"/>
      <top style="hair"/>
      <bottom style="hair"/>
    </border>
    <border>
      <left style="hair"/>
      <right style="hair"/>
      <top style="thin"/>
      <bottom style="thin"/>
    </border>
    <border>
      <left style="thin"/>
      <right style="hair"/>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3" fillId="0" borderId="0">
      <alignment/>
      <protection/>
    </xf>
    <xf numFmtId="0" fontId="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4" fillId="32" borderId="0" applyNumberFormat="0" applyBorder="0" applyAlignment="0" applyProtection="0"/>
  </cellStyleXfs>
  <cellXfs count="3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4" fillId="0" borderId="0"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0"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8" fillId="0" borderId="22" xfId="0" applyNumberFormat="1" applyFont="1" applyBorder="1" applyAlignment="1">
      <alignment horizontal="center"/>
    </xf>
    <xf numFmtId="49" fontId="8" fillId="0" borderId="23" xfId="0" applyNumberFormat="1" applyFont="1" applyBorder="1" applyAlignment="1">
      <alignment horizontal="center"/>
    </xf>
    <xf numFmtId="49" fontId="7" fillId="0" borderId="23" xfId="0" applyNumberFormat="1" applyFont="1" applyBorder="1" applyAlignment="1">
      <alignment horizontal="center"/>
    </xf>
    <xf numFmtId="0" fontId="7" fillId="0" borderId="24" xfId="0" applyFont="1" applyBorder="1" applyAlignment="1">
      <alignment horizontal="left" indent="1"/>
    </xf>
    <xf numFmtId="0" fontId="7" fillId="0" borderId="25" xfId="0" applyNumberFormat="1" applyFont="1" applyBorder="1" applyAlignment="1">
      <alignment horizontal="right"/>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7" fillId="0" borderId="24" xfId="0" applyFont="1" applyBorder="1" applyAlignment="1">
      <alignment horizontal="left" indent="2"/>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49" fontId="7" fillId="0" borderId="28" xfId="0" applyNumberFormat="1" applyFont="1" applyBorder="1" applyAlignment="1">
      <alignment horizontal="center"/>
    </xf>
    <xf numFmtId="0" fontId="5" fillId="0" borderId="29" xfId="0" applyFont="1" applyBorder="1" applyAlignment="1">
      <alignment horizontal="center" vertical="center"/>
    </xf>
    <xf numFmtId="49" fontId="8" fillId="0" borderId="28" xfId="0" applyNumberFormat="1" applyFont="1" applyBorder="1" applyAlignment="1">
      <alignment horizontal="center"/>
    </xf>
    <xf numFmtId="0" fontId="5" fillId="0" borderId="20" xfId="0"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7" fillId="0" borderId="23" xfId="0" applyNumberFormat="1" applyFont="1" applyBorder="1" applyAlignment="1">
      <alignment horizontal="right"/>
    </xf>
    <xf numFmtId="0" fontId="5" fillId="0" borderId="23" xfId="0" applyFont="1" applyBorder="1" applyAlignment="1">
      <alignment horizontal="center" vertical="center"/>
    </xf>
    <xf numFmtId="0" fontId="7" fillId="0" borderId="19" xfId="0" applyFont="1" applyBorder="1" applyAlignment="1">
      <alignment horizontal="left" indent="1"/>
    </xf>
    <xf numFmtId="0" fontId="7" fillId="0" borderId="24" xfId="0" applyFont="1" applyBorder="1" applyAlignment="1">
      <alignment/>
    </xf>
    <xf numFmtId="0" fontId="7" fillId="0" borderId="19" xfId="0" applyFont="1" applyBorder="1" applyAlignment="1">
      <alignment/>
    </xf>
    <xf numFmtId="0" fontId="7" fillId="0" borderId="32" xfId="0" applyFont="1" applyBorder="1" applyAlignment="1">
      <alignment horizontal="left" indent="3"/>
    </xf>
    <xf numFmtId="0" fontId="7" fillId="0" borderId="32" xfId="0" applyFont="1" applyBorder="1" applyAlignment="1">
      <alignment horizontal="left" indent="2"/>
    </xf>
    <xf numFmtId="0" fontId="7" fillId="0" borderId="20" xfId="0" applyFont="1" applyBorder="1" applyAlignment="1">
      <alignment horizontal="left" indent="1"/>
    </xf>
    <xf numFmtId="4" fontId="7" fillId="0" borderId="19" xfId="0" applyNumberFormat="1" applyFont="1" applyBorder="1" applyAlignment="1">
      <alignment horizontal="center"/>
    </xf>
    <xf numFmtId="3" fontId="7" fillId="0" borderId="19" xfId="0" applyNumberFormat="1" applyFont="1" applyBorder="1" applyAlignment="1">
      <alignment horizontal="center"/>
    </xf>
    <xf numFmtId="3" fontId="7" fillId="0" borderId="20" xfId="0" applyNumberFormat="1" applyFont="1" applyBorder="1" applyAlignment="1">
      <alignment horizontal="center"/>
    </xf>
    <xf numFmtId="3" fontId="7" fillId="0" borderId="21" xfId="0" applyNumberFormat="1" applyFont="1" applyBorder="1" applyAlignment="1">
      <alignment horizontal="center"/>
    </xf>
    <xf numFmtId="3" fontId="7" fillId="0" borderId="23" xfId="0" applyNumberFormat="1" applyFont="1" applyBorder="1" applyAlignment="1">
      <alignment horizontal="center"/>
    </xf>
    <xf numFmtId="3" fontId="7" fillId="0" borderId="25" xfId="0" applyNumberFormat="1" applyFont="1" applyBorder="1" applyAlignment="1">
      <alignment horizontal="center"/>
    </xf>
    <xf numFmtId="3" fontId="8" fillId="0" borderId="23" xfId="0" applyNumberFormat="1" applyFont="1" applyBorder="1" applyAlignment="1">
      <alignment horizontal="center"/>
    </xf>
    <xf numFmtId="49" fontId="8" fillId="0" borderId="16" xfId="0" applyNumberFormat="1" applyFont="1" applyBorder="1" applyAlignment="1">
      <alignment horizontal="center"/>
    </xf>
    <xf numFmtId="49" fontId="8" fillId="0" borderId="19" xfId="0" applyNumberFormat="1" applyFont="1" applyBorder="1" applyAlignment="1">
      <alignment horizontal="center"/>
    </xf>
    <xf numFmtId="4" fontId="8" fillId="0" borderId="19" xfId="0" applyNumberFormat="1" applyFont="1" applyBorder="1" applyAlignment="1">
      <alignment horizontal="center"/>
    </xf>
    <xf numFmtId="49" fontId="8" fillId="33" borderId="22" xfId="0" applyNumberFormat="1" applyFont="1" applyFill="1" applyBorder="1" applyAlignment="1">
      <alignment horizontal="center"/>
    </xf>
    <xf numFmtId="49" fontId="8" fillId="33" borderId="23" xfId="0" applyNumberFormat="1" applyFont="1" applyFill="1" applyBorder="1" applyAlignment="1">
      <alignment horizontal="center"/>
    </xf>
    <xf numFmtId="4" fontId="7" fillId="33" borderId="23" xfId="0" applyNumberFormat="1" applyFont="1" applyFill="1" applyBorder="1" applyAlignment="1">
      <alignment horizontal="center"/>
    </xf>
    <xf numFmtId="3" fontId="7" fillId="33" borderId="23" xfId="0" applyNumberFormat="1" applyFont="1" applyFill="1" applyBorder="1" applyAlignment="1">
      <alignment horizontal="center"/>
    </xf>
    <xf numFmtId="49" fontId="7" fillId="0" borderId="33" xfId="0" applyNumberFormat="1" applyFont="1" applyBorder="1" applyAlignment="1">
      <alignment horizontal="center"/>
    </xf>
    <xf numFmtId="0" fontId="7" fillId="0" borderId="0" xfId="0" applyFont="1" applyBorder="1" applyAlignment="1">
      <alignment/>
    </xf>
    <xf numFmtId="49" fontId="7" fillId="0" borderId="34" xfId="0" applyNumberFormat="1" applyFont="1" applyBorder="1" applyAlignment="1">
      <alignment/>
    </xf>
    <xf numFmtId="0" fontId="7" fillId="0" borderId="34" xfId="0" applyNumberFormat="1" applyFont="1" applyBorder="1" applyAlignment="1">
      <alignment/>
    </xf>
    <xf numFmtId="0" fontId="7" fillId="0" borderId="35" xfId="0" applyNumberFormat="1" applyFont="1" applyBorder="1" applyAlignment="1">
      <alignment/>
    </xf>
    <xf numFmtId="0" fontId="7" fillId="0" borderId="31" xfId="0" applyNumberFormat="1" applyFont="1" applyBorder="1" applyAlignment="1">
      <alignment/>
    </xf>
    <xf numFmtId="49" fontId="7" fillId="0" borderId="35" xfId="0" applyNumberFormat="1" applyFont="1" applyBorder="1" applyAlignment="1">
      <alignment horizontal="center"/>
    </xf>
    <xf numFmtId="49" fontId="7" fillId="0" borderId="0" xfId="0" applyNumberFormat="1" applyFont="1" applyBorder="1" applyAlignment="1">
      <alignment/>
    </xf>
    <xf numFmtId="0" fontId="7" fillId="0" borderId="36" xfId="0" applyFont="1" applyBorder="1" applyAlignment="1">
      <alignment horizontal="left" indent="1"/>
    </xf>
    <xf numFmtId="0" fontId="7" fillId="0" borderId="36" xfId="0" applyFont="1" applyBorder="1" applyAlignment="1">
      <alignment horizontal="left" indent="2"/>
    </xf>
    <xf numFmtId="0" fontId="7" fillId="0" borderId="24" xfId="0" applyFont="1" applyBorder="1" applyAlignment="1">
      <alignment horizontal="left" indent="3"/>
    </xf>
    <xf numFmtId="0" fontId="7" fillId="0" borderId="37" xfId="0" applyFont="1" applyBorder="1" applyAlignment="1">
      <alignment horizontal="left" indent="3"/>
    </xf>
    <xf numFmtId="0" fontId="7" fillId="0" borderId="33" xfId="0" applyFont="1" applyBorder="1" applyAlignment="1">
      <alignment horizontal="left" indent="3"/>
    </xf>
    <xf numFmtId="0" fontId="7" fillId="0" borderId="33" xfId="0" applyFont="1" applyBorder="1" applyAlignment="1">
      <alignment horizontal="left" indent="2"/>
    </xf>
    <xf numFmtId="0" fontId="7" fillId="0" borderId="37" xfId="0" applyFont="1" applyBorder="1" applyAlignment="1">
      <alignment/>
    </xf>
    <xf numFmtId="0" fontId="7" fillId="0" borderId="24" xfId="0" applyFont="1" applyBorder="1" applyAlignment="1">
      <alignment horizontal="left" indent="4"/>
    </xf>
    <xf numFmtId="0" fontId="7" fillId="0" borderId="37" xfId="0" applyFont="1" applyBorder="1" applyAlignment="1">
      <alignment horizontal="left" indent="4"/>
    </xf>
    <xf numFmtId="0" fontId="7" fillId="0" borderId="19" xfId="0" applyFont="1" applyBorder="1" applyAlignment="1">
      <alignment horizontal="left" indent="2"/>
    </xf>
    <xf numFmtId="0" fontId="7" fillId="0" borderId="20" xfId="0" applyFont="1" applyBorder="1" applyAlignment="1">
      <alignment horizontal="left" indent="2"/>
    </xf>
    <xf numFmtId="0" fontId="7" fillId="0" borderId="19" xfId="0" applyFont="1" applyBorder="1" applyAlignment="1">
      <alignment horizontal="left" indent="3"/>
    </xf>
    <xf numFmtId="0" fontId="7" fillId="0" borderId="21" xfId="0" applyFont="1" applyBorder="1" applyAlignment="1">
      <alignment horizontal="left" indent="3"/>
    </xf>
    <xf numFmtId="0" fontId="7" fillId="0" borderId="20" xfId="0" applyFont="1" applyBorder="1" applyAlignment="1">
      <alignment horizontal="left" indent="3"/>
    </xf>
    <xf numFmtId="0" fontId="7" fillId="0" borderId="21" xfId="0" applyFont="1" applyBorder="1" applyAlignment="1">
      <alignment/>
    </xf>
    <xf numFmtId="0" fontId="7" fillId="0" borderId="19" xfId="0" applyFont="1" applyBorder="1" applyAlignment="1">
      <alignment horizontal="left" indent="4"/>
    </xf>
    <xf numFmtId="0" fontId="7" fillId="0" borderId="20" xfId="0" applyFont="1" applyBorder="1" applyAlignment="1">
      <alignment horizontal="left" indent="4"/>
    </xf>
    <xf numFmtId="0" fontId="7" fillId="0" borderId="21" xfId="0" applyFont="1" applyBorder="1" applyAlignment="1">
      <alignment horizontal="left" indent="4"/>
    </xf>
    <xf numFmtId="0" fontId="7" fillId="0" borderId="36" xfId="0" applyFont="1" applyBorder="1" applyAlignment="1">
      <alignment horizontal="left" indent="3"/>
    </xf>
    <xf numFmtId="0" fontId="7" fillId="0" borderId="36" xfId="0" applyFont="1" applyBorder="1" applyAlignment="1">
      <alignment horizontal="left" indent="4"/>
    </xf>
    <xf numFmtId="0" fontId="7" fillId="0" borderId="0" xfId="0" applyNumberFormat="1" applyFont="1" applyBorder="1" applyAlignment="1">
      <alignment/>
    </xf>
    <xf numFmtId="0" fontId="3" fillId="0" borderId="29" xfId="0" applyFont="1" applyBorder="1" applyAlignment="1">
      <alignment horizontal="left"/>
    </xf>
    <xf numFmtId="0" fontId="5" fillId="0" borderId="38" xfId="0" applyFont="1" applyBorder="1" applyAlignment="1">
      <alignment horizontal="center"/>
    </xf>
    <xf numFmtId="0" fontId="5" fillId="0" borderId="39" xfId="0" applyFont="1" applyBorder="1" applyAlignment="1">
      <alignment horizontal="center"/>
    </xf>
    <xf numFmtId="0" fontId="5" fillId="0" borderId="17" xfId="0" applyFont="1" applyBorder="1" applyAlignment="1">
      <alignment horizontal="center"/>
    </xf>
    <xf numFmtId="0" fontId="5" fillId="0" borderId="40" xfId="0" applyFont="1" applyBorder="1" applyAlignment="1">
      <alignment horizontal="center"/>
    </xf>
    <xf numFmtId="4" fontId="7" fillId="0" borderId="41" xfId="0" applyNumberFormat="1" applyFont="1" applyBorder="1" applyAlignment="1">
      <alignment horizontal="center"/>
    </xf>
    <xf numFmtId="0" fontId="7" fillId="0" borderId="22" xfId="0" applyFont="1" applyBorder="1" applyAlignment="1">
      <alignment/>
    </xf>
    <xf numFmtId="4" fontId="7" fillId="0" borderId="42" xfId="0" applyNumberFormat="1" applyFont="1" applyBorder="1" applyAlignment="1">
      <alignment horizontal="center"/>
    </xf>
    <xf numFmtId="0" fontId="8" fillId="33" borderId="43" xfId="0" applyFont="1" applyFill="1" applyBorder="1" applyAlignment="1">
      <alignment/>
    </xf>
    <xf numFmtId="4" fontId="7" fillId="33" borderId="42" xfId="0" applyNumberFormat="1" applyFont="1" applyFill="1" applyBorder="1" applyAlignment="1">
      <alignment horizontal="center"/>
    </xf>
    <xf numFmtId="0" fontId="7" fillId="0" borderId="44" xfId="0" applyFont="1" applyBorder="1" applyAlignment="1">
      <alignment horizontal="left" indent="1"/>
    </xf>
    <xf numFmtId="4" fontId="7" fillId="0" borderId="45" xfId="0" applyNumberFormat="1" applyFont="1" applyBorder="1" applyAlignment="1">
      <alignment horizontal="center"/>
    </xf>
    <xf numFmtId="0" fontId="7" fillId="0" borderId="18" xfId="0" applyFont="1" applyBorder="1" applyAlignment="1">
      <alignment horizontal="left" indent="1"/>
    </xf>
    <xf numFmtId="0" fontId="7" fillId="0" borderId="18" xfId="0" applyFont="1" applyBorder="1" applyAlignment="1">
      <alignment horizontal="left" indent="2"/>
    </xf>
    <xf numFmtId="0" fontId="8" fillId="0" borderId="16" xfId="0" applyFont="1" applyBorder="1" applyAlignment="1">
      <alignment horizontal="left" indent="1"/>
    </xf>
    <xf numFmtId="4" fontId="8" fillId="0" borderId="45" xfId="0" applyNumberFormat="1" applyFont="1" applyBorder="1" applyAlignment="1">
      <alignment horizontal="center"/>
    </xf>
    <xf numFmtId="0" fontId="7" fillId="0" borderId="16" xfId="0" applyFont="1" applyBorder="1" applyAlignment="1">
      <alignment horizontal="left" indent="2"/>
    </xf>
    <xf numFmtId="0" fontId="7" fillId="0" borderId="17" xfId="0" applyFont="1" applyBorder="1" applyAlignment="1">
      <alignment horizontal="left" indent="2"/>
    </xf>
    <xf numFmtId="0" fontId="7" fillId="0" borderId="44" xfId="0" applyFont="1" applyBorder="1" applyAlignment="1">
      <alignment horizontal="left" indent="2"/>
    </xf>
    <xf numFmtId="4" fontId="7" fillId="0" borderId="40" xfId="0" applyNumberFormat="1" applyFont="1" applyBorder="1" applyAlignment="1">
      <alignment horizontal="center"/>
    </xf>
    <xf numFmtId="0" fontId="7" fillId="0" borderId="18" xfId="0" applyFont="1" applyBorder="1" applyAlignment="1">
      <alignment horizontal="left" wrapText="1" indent="2"/>
    </xf>
    <xf numFmtId="0" fontId="8" fillId="0" borderId="43" xfId="0" applyFont="1" applyBorder="1" applyAlignment="1">
      <alignment horizontal="left" indent="1"/>
    </xf>
    <xf numFmtId="4" fontId="8" fillId="0" borderId="42" xfId="0" applyNumberFormat="1" applyFont="1" applyBorder="1" applyAlignment="1">
      <alignment horizontal="center"/>
    </xf>
    <xf numFmtId="0" fontId="7" fillId="0" borderId="43" xfId="0" applyFont="1" applyBorder="1" applyAlignment="1">
      <alignment horizontal="left" indent="2"/>
    </xf>
    <xf numFmtId="0" fontId="7" fillId="0" borderId="43" xfId="0" applyFont="1" applyBorder="1" applyAlignment="1">
      <alignment horizontal="left" indent="1"/>
    </xf>
    <xf numFmtId="0" fontId="7" fillId="0" borderId="16" xfId="0" applyFont="1" applyBorder="1" applyAlignment="1">
      <alignment horizontal="left" indent="3"/>
    </xf>
    <xf numFmtId="0" fontId="7" fillId="0" borderId="18" xfId="0" applyFont="1" applyBorder="1" applyAlignment="1">
      <alignment horizontal="left" indent="3"/>
    </xf>
    <xf numFmtId="0" fontId="7" fillId="0" borderId="43" xfId="0" applyFont="1" applyBorder="1" applyAlignment="1">
      <alignment horizontal="left" indent="3"/>
    </xf>
    <xf numFmtId="0" fontId="7" fillId="0" borderId="17" xfId="0" applyFont="1" applyBorder="1" applyAlignment="1">
      <alignment horizontal="left" indent="3"/>
    </xf>
    <xf numFmtId="0" fontId="7" fillId="0" borderId="22" xfId="0" applyFont="1" applyBorder="1" applyAlignment="1">
      <alignment horizontal="left" indent="3"/>
    </xf>
    <xf numFmtId="0" fontId="7" fillId="0" borderId="22" xfId="0" applyFont="1" applyBorder="1" applyAlignment="1">
      <alignment horizontal="left" wrapText="1" indent="3"/>
    </xf>
    <xf numFmtId="0" fontId="8" fillId="33" borderId="18" xfId="0" applyFont="1" applyFill="1" applyBorder="1" applyAlignment="1">
      <alignment/>
    </xf>
    <xf numFmtId="0" fontId="7" fillId="0" borderId="46" xfId="0" applyFont="1" applyBorder="1" applyAlignment="1">
      <alignment horizontal="left" indent="2"/>
    </xf>
    <xf numFmtId="0" fontId="7" fillId="0" borderId="47" xfId="0" applyNumberFormat="1" applyFont="1" applyBorder="1" applyAlignment="1">
      <alignment horizontal="right"/>
    </xf>
    <xf numFmtId="0" fontId="7" fillId="0" borderId="18" xfId="0" applyFont="1" applyBorder="1" applyAlignment="1">
      <alignment/>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49" fontId="7" fillId="0" borderId="43" xfId="0" applyNumberFormat="1" applyFont="1" applyBorder="1" applyAlignment="1">
      <alignment horizontal="center"/>
    </xf>
    <xf numFmtId="49" fontId="7" fillId="0" borderId="34" xfId="0" applyNumberFormat="1" applyFont="1" applyBorder="1" applyAlignment="1">
      <alignment horizontal="center"/>
    </xf>
    <xf numFmtId="3" fontId="7" fillId="0" borderId="34" xfId="0" applyNumberFormat="1" applyFont="1" applyBorder="1" applyAlignment="1">
      <alignment horizontal="center"/>
    </xf>
    <xf numFmtId="0" fontId="7" fillId="0" borderId="0" xfId="0" applyFont="1" applyBorder="1" applyAlignment="1">
      <alignment horizontal="right"/>
    </xf>
    <xf numFmtId="4" fontId="7" fillId="0" borderId="34" xfId="0" applyNumberFormat="1" applyFont="1" applyBorder="1" applyAlignment="1">
      <alignment/>
    </xf>
    <xf numFmtId="4" fontId="7" fillId="0" borderId="31" xfId="0" applyNumberFormat="1" applyFont="1" applyBorder="1" applyAlignment="1">
      <alignment/>
    </xf>
    <xf numFmtId="4" fontId="7" fillId="0" borderId="35" xfId="0" applyNumberFormat="1" applyFont="1" applyBorder="1" applyAlignment="1">
      <alignment/>
    </xf>
    <xf numFmtId="4" fontId="7" fillId="0" borderId="31" xfId="0" applyNumberFormat="1" applyFont="1" applyBorder="1" applyAlignment="1">
      <alignment horizontal="right"/>
    </xf>
    <xf numFmtId="4" fontId="7" fillId="0" borderId="23" xfId="0" applyNumberFormat="1" applyFont="1" applyBorder="1" applyAlignment="1">
      <alignment horizontal="right"/>
    </xf>
    <xf numFmtId="4" fontId="8" fillId="33" borderId="23" xfId="0" applyNumberFormat="1" applyFont="1" applyFill="1" applyBorder="1" applyAlignment="1">
      <alignment horizontal="right"/>
    </xf>
    <xf numFmtId="4" fontId="7" fillId="0" borderId="19" xfId="0" applyNumberFormat="1" applyFont="1" applyBorder="1" applyAlignment="1">
      <alignment horizontal="right"/>
    </xf>
    <xf numFmtId="4" fontId="7" fillId="0" borderId="21" xfId="0" applyNumberFormat="1" applyFont="1" applyBorder="1" applyAlignment="1">
      <alignment horizontal="right"/>
    </xf>
    <xf numFmtId="4" fontId="7" fillId="0" borderId="20" xfId="0" applyNumberFormat="1" applyFont="1" applyBorder="1" applyAlignment="1">
      <alignment horizontal="right"/>
    </xf>
    <xf numFmtId="4" fontId="8" fillId="0" borderId="23" xfId="0" applyNumberFormat="1" applyFont="1" applyBorder="1" applyAlignment="1">
      <alignment horizontal="right"/>
    </xf>
    <xf numFmtId="4" fontId="7" fillId="0" borderId="34" xfId="0" applyNumberFormat="1" applyFont="1" applyBorder="1" applyAlignment="1">
      <alignment horizontal="right"/>
    </xf>
    <xf numFmtId="4" fontId="7" fillId="0" borderId="35" xfId="0" applyNumberFormat="1" applyFont="1" applyBorder="1" applyAlignment="1">
      <alignment horizontal="right"/>
    </xf>
    <xf numFmtId="4" fontId="7" fillId="33" borderId="23" xfId="0" applyNumberFormat="1" applyFont="1" applyFill="1" applyBorder="1" applyAlignment="1">
      <alignment horizontal="right"/>
    </xf>
    <xf numFmtId="4" fontId="7" fillId="0" borderId="23" xfId="0" applyNumberFormat="1" applyFont="1" applyBorder="1" applyAlignment="1">
      <alignment/>
    </xf>
    <xf numFmtId="4" fontId="8" fillId="33" borderId="23" xfId="0" applyNumberFormat="1" applyFont="1" applyFill="1" applyBorder="1" applyAlignment="1">
      <alignment/>
    </xf>
    <xf numFmtId="4" fontId="7" fillId="0" borderId="19" xfId="0" applyNumberFormat="1" applyFont="1" applyBorder="1" applyAlignment="1">
      <alignment/>
    </xf>
    <xf numFmtId="4" fontId="7" fillId="0" borderId="21" xfId="0" applyNumberFormat="1" applyFont="1" applyBorder="1" applyAlignment="1">
      <alignment/>
    </xf>
    <xf numFmtId="4" fontId="8" fillId="0" borderId="19" xfId="0" applyNumberFormat="1" applyFont="1" applyBorder="1" applyAlignment="1">
      <alignment/>
    </xf>
    <xf numFmtId="4" fontId="7" fillId="34" borderId="34" xfId="0" applyNumberFormat="1" applyFont="1" applyFill="1" applyBorder="1" applyAlignment="1">
      <alignment/>
    </xf>
    <xf numFmtId="4" fontId="7" fillId="34" borderId="35" xfId="0" applyNumberFormat="1" applyFont="1" applyFill="1" applyBorder="1" applyAlignment="1">
      <alignment/>
    </xf>
    <xf numFmtId="4" fontId="7" fillId="34" borderId="31" xfId="0" applyNumberFormat="1" applyFont="1" applyFill="1" applyBorder="1" applyAlignment="1">
      <alignment/>
    </xf>
    <xf numFmtId="4" fontId="8" fillId="0" borderId="23" xfId="0" applyNumberFormat="1" applyFont="1" applyBorder="1" applyAlignment="1">
      <alignment/>
    </xf>
    <xf numFmtId="0" fontId="7" fillId="0" borderId="34" xfId="0" applyNumberFormat="1" applyFont="1" applyBorder="1" applyAlignment="1">
      <alignment horizontal="right"/>
    </xf>
    <xf numFmtId="0" fontId="7" fillId="0" borderId="31" xfId="0" applyNumberFormat="1" applyFont="1" applyBorder="1" applyAlignment="1">
      <alignment horizontal="right"/>
    </xf>
    <xf numFmtId="0" fontId="7" fillId="0" borderId="51" xfId="0" applyFont="1" applyBorder="1" applyAlignment="1">
      <alignment horizontal="left"/>
    </xf>
    <xf numFmtId="0" fontId="7" fillId="0" borderId="52" xfId="0" applyFont="1" applyBorder="1" applyAlignment="1">
      <alignment horizontal="left"/>
    </xf>
    <xf numFmtId="0" fontId="4" fillId="0" borderId="52" xfId="0" applyFont="1" applyBorder="1" applyAlignment="1">
      <alignment horizontal="left" vertical="top"/>
    </xf>
    <xf numFmtId="0" fontId="4" fillId="0" borderId="12" xfId="0" applyFont="1" applyBorder="1" applyAlignment="1">
      <alignment horizontal="left" vertical="top"/>
    </xf>
    <xf numFmtId="0" fontId="4" fillId="0" borderId="52" xfId="0" applyFont="1" applyBorder="1" applyAlignment="1">
      <alignment horizontal="left"/>
    </xf>
    <xf numFmtId="0" fontId="4" fillId="0" borderId="12" xfId="0" applyFont="1" applyBorder="1" applyAlignment="1">
      <alignment horizontal="left"/>
    </xf>
    <xf numFmtId="4" fontId="55" fillId="0" borderId="0" xfId="0" applyNumberFormat="1" applyFont="1" applyAlignment="1">
      <alignment horizontal="left"/>
    </xf>
    <xf numFmtId="0" fontId="3" fillId="0" borderId="0" xfId="0" applyNumberFormat="1" applyFont="1" applyBorder="1" applyAlignment="1">
      <alignment horizontal="left"/>
    </xf>
    <xf numFmtId="49" fontId="3" fillId="0" borderId="0" xfId="0" applyNumberFormat="1" applyFont="1" applyBorder="1" applyAlignment="1">
      <alignment horizontal="center"/>
    </xf>
    <xf numFmtId="0" fontId="13" fillId="0" borderId="0" xfId="53">
      <alignment/>
      <protection/>
    </xf>
    <xf numFmtId="4" fontId="14" fillId="0" borderId="53" xfId="53" applyNumberFormat="1" applyFont="1" applyBorder="1" applyAlignment="1" applyProtection="1">
      <alignment horizontal="right" vertical="center" wrapText="1"/>
      <protection/>
    </xf>
    <xf numFmtId="49" fontId="14" fillId="0" borderId="53" xfId="53" applyNumberFormat="1" applyFont="1" applyBorder="1" applyAlignment="1" applyProtection="1">
      <alignment horizontal="left" vertical="center" wrapText="1"/>
      <protection/>
    </xf>
    <xf numFmtId="49" fontId="14" fillId="0" borderId="53" xfId="53" applyNumberFormat="1" applyFont="1" applyBorder="1" applyAlignment="1" applyProtection="1">
      <alignment horizontal="center" vertical="center" wrapText="1"/>
      <protection/>
    </xf>
    <xf numFmtId="4" fontId="15" fillId="0" borderId="54" xfId="53" applyNumberFormat="1" applyFont="1" applyBorder="1" applyAlignment="1" applyProtection="1">
      <alignment horizontal="right" vertical="center" wrapText="1"/>
      <protection/>
    </xf>
    <xf numFmtId="49" fontId="15" fillId="0" borderId="54" xfId="53" applyNumberFormat="1" applyFont="1" applyBorder="1" applyAlignment="1" applyProtection="1">
      <alignment horizontal="left" vertical="center" wrapText="1"/>
      <protection/>
    </xf>
    <xf numFmtId="49" fontId="15" fillId="0" borderId="54" xfId="53" applyNumberFormat="1" applyFont="1" applyBorder="1" applyAlignment="1" applyProtection="1">
      <alignment horizontal="center" vertical="center" wrapText="1"/>
      <protection/>
    </xf>
    <xf numFmtId="49" fontId="15" fillId="0" borderId="55" xfId="53" applyNumberFormat="1" applyFont="1" applyBorder="1" applyAlignment="1" applyProtection="1">
      <alignment horizontal="left" vertical="center" wrapText="1"/>
      <protection/>
    </xf>
    <xf numFmtId="191" fontId="14" fillId="0" borderId="53" xfId="53" applyNumberFormat="1" applyFont="1" applyBorder="1" applyAlignment="1" applyProtection="1">
      <alignment horizontal="left" vertical="center" wrapText="1"/>
      <protection/>
    </xf>
    <xf numFmtId="4" fontId="15" fillId="0" borderId="54" xfId="53" applyNumberFormat="1" applyFont="1" applyBorder="1" applyAlignment="1" applyProtection="1">
      <alignment horizontal="right"/>
      <protection/>
    </xf>
    <xf numFmtId="49" fontId="15" fillId="0" borderId="54" xfId="53" applyNumberFormat="1" applyFont="1" applyBorder="1" applyAlignment="1" applyProtection="1">
      <alignment horizontal="left"/>
      <protection/>
    </xf>
    <xf numFmtId="49" fontId="15" fillId="0" borderId="54" xfId="53" applyNumberFormat="1" applyFont="1" applyBorder="1" applyAlignment="1" applyProtection="1">
      <alignment horizontal="center"/>
      <protection/>
    </xf>
    <xf numFmtId="49" fontId="16" fillId="0" borderId="55" xfId="53" applyNumberFormat="1" applyFont="1" applyBorder="1" applyAlignment="1" applyProtection="1">
      <alignment horizontal="left"/>
      <protection/>
    </xf>
    <xf numFmtId="49" fontId="17" fillId="0" borderId="23" xfId="53" applyNumberFormat="1" applyFont="1" applyBorder="1" applyAlignment="1" applyProtection="1">
      <alignment horizontal="center" vertical="center" wrapText="1"/>
      <protection/>
    </xf>
    <xf numFmtId="1" fontId="13" fillId="0" borderId="23" xfId="53" applyNumberFormat="1" applyBorder="1" applyAlignment="1">
      <alignment wrapText="1"/>
      <protection/>
    </xf>
    <xf numFmtId="1" fontId="13" fillId="0" borderId="0" xfId="53" applyNumberFormat="1">
      <alignment/>
      <protection/>
    </xf>
    <xf numFmtId="1" fontId="13" fillId="35" borderId="23" xfId="53" applyNumberFormat="1" applyFill="1" applyBorder="1">
      <alignment/>
      <protection/>
    </xf>
    <xf numFmtId="4" fontId="15" fillId="36" borderId="32" xfId="53" applyNumberFormat="1" applyFont="1" applyFill="1" applyBorder="1" applyAlignment="1" applyProtection="1">
      <alignment horizontal="right" vertical="center" wrapText="1"/>
      <protection/>
    </xf>
    <xf numFmtId="1" fontId="13" fillId="0" borderId="23" xfId="53" applyNumberFormat="1" applyBorder="1">
      <alignment/>
      <protection/>
    </xf>
    <xf numFmtId="1" fontId="13" fillId="0" borderId="23" xfId="53" applyNumberFormat="1" applyBorder="1" applyAlignment="1">
      <alignment horizontal="right"/>
      <protection/>
    </xf>
    <xf numFmtId="0" fontId="3" fillId="0" borderId="29" xfId="0" applyNumberFormat="1" applyFont="1" applyFill="1" applyBorder="1" applyAlignment="1">
      <alignment horizontal="center"/>
    </xf>
    <xf numFmtId="0" fontId="3" fillId="0" borderId="27" xfId="0" applyNumberFormat="1" applyFont="1" applyBorder="1" applyAlignment="1">
      <alignment horizontal="center" vertical="center"/>
    </xf>
    <xf numFmtId="188" fontId="7" fillId="0" borderId="0" xfId="0" applyNumberFormat="1" applyFont="1" applyBorder="1" applyAlignment="1">
      <alignment horizontal="center"/>
    </xf>
    <xf numFmtId="0" fontId="7" fillId="0" borderId="29" xfId="0" applyFont="1" applyBorder="1" applyAlignment="1">
      <alignment horizontal="center"/>
    </xf>
    <xf numFmtId="0" fontId="4" fillId="0" borderId="27" xfId="0" applyFont="1" applyBorder="1" applyAlignment="1">
      <alignment horizontal="center" vertical="top"/>
    </xf>
    <xf numFmtId="49" fontId="3" fillId="0" borderId="29" xfId="0" applyNumberFormat="1" applyFont="1" applyFill="1" applyBorder="1" applyAlignment="1">
      <alignment horizontal="center"/>
    </xf>
    <xf numFmtId="0" fontId="3" fillId="0" borderId="0" xfId="0" applyNumberFormat="1" applyFont="1" applyBorder="1" applyAlignment="1">
      <alignment horizontal="center" vertical="center"/>
    </xf>
    <xf numFmtId="188" fontId="3" fillId="0" borderId="0"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49" fontId="10" fillId="0" borderId="0" xfId="0" applyNumberFormat="1" applyFont="1" applyBorder="1" applyAlignment="1">
      <alignment horizontal="left"/>
    </xf>
    <xf numFmtId="190" fontId="7" fillId="0" borderId="56" xfId="0" applyNumberFormat="1" applyFont="1" applyBorder="1" applyAlignment="1">
      <alignment horizontal="center"/>
    </xf>
    <xf numFmtId="190" fontId="7" fillId="0" borderId="57" xfId="0" applyNumberFormat="1" applyFont="1" applyBorder="1" applyAlignment="1">
      <alignment horizontal="center"/>
    </xf>
    <xf numFmtId="190" fontId="7" fillId="0" borderId="58"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42" xfId="0" applyNumberFormat="1" applyFont="1" applyBorder="1" applyAlignment="1">
      <alignment horizontal="center"/>
    </xf>
    <xf numFmtId="49" fontId="10" fillId="0" borderId="29" xfId="0" applyNumberFormat="1" applyFont="1" applyBorder="1" applyAlignment="1">
      <alignment horizontal="left"/>
    </xf>
    <xf numFmtId="0" fontId="8" fillId="0" borderId="29" xfId="0" applyFont="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7" fillId="0" borderId="47" xfId="0" applyNumberFormat="1" applyFont="1" applyBorder="1" applyAlignment="1">
      <alignment horizontal="center"/>
    </xf>
    <xf numFmtId="0" fontId="7" fillId="0" borderId="3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0" fontId="7" fillId="0" borderId="0" xfId="0" applyNumberFormat="1" applyFont="1" applyBorder="1" applyAlignment="1">
      <alignment horizontal="center"/>
    </xf>
    <xf numFmtId="49" fontId="7" fillId="0" borderId="0" xfId="0" applyNumberFormat="1" applyFont="1" applyBorder="1" applyAlignment="1">
      <alignment horizontal="center"/>
    </xf>
    <xf numFmtId="0" fontId="7" fillId="0" borderId="0" xfId="0" applyNumberFormat="1" applyFont="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0" xfId="0" applyFont="1" applyAlignment="1">
      <alignment horizontal="center"/>
    </xf>
    <xf numFmtId="0" fontId="4" fillId="0" borderId="0" xfId="0" applyFont="1" applyAlignment="1">
      <alignment horizontal="center" vertical="top"/>
    </xf>
    <xf numFmtId="4" fontId="7" fillId="0" borderId="45" xfId="0" applyNumberFormat="1" applyFont="1" applyBorder="1" applyAlignment="1">
      <alignment horizontal="center"/>
    </xf>
    <xf numFmtId="4" fontId="7" fillId="0" borderId="41" xfId="0" applyNumberFormat="1" applyFont="1" applyBorder="1" applyAlignment="1">
      <alignment horizontal="center"/>
    </xf>
    <xf numFmtId="49" fontId="7" fillId="0" borderId="16"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3" fontId="7" fillId="0" borderId="19" xfId="0" applyNumberFormat="1" applyFont="1" applyBorder="1" applyAlignment="1">
      <alignment horizontal="center"/>
    </xf>
    <xf numFmtId="3" fontId="7" fillId="0" borderId="21" xfId="0" applyNumberFormat="1" applyFont="1" applyBorder="1" applyAlignment="1">
      <alignment horizontal="center"/>
    </xf>
    <xf numFmtId="4" fontId="7" fillId="0" borderId="19" xfId="0" applyNumberFormat="1" applyFont="1" applyBorder="1" applyAlignment="1">
      <alignment/>
    </xf>
    <xf numFmtId="4" fontId="7" fillId="0" borderId="21" xfId="0" applyNumberFormat="1" applyFont="1" applyBorder="1" applyAlignment="1">
      <alignment/>
    </xf>
    <xf numFmtId="4" fontId="7" fillId="0" borderId="19" xfId="0" applyNumberFormat="1" applyFont="1" applyBorder="1" applyAlignment="1">
      <alignment horizontal="right"/>
    </xf>
    <xf numFmtId="4" fontId="7" fillId="0" borderId="21" xfId="0" applyNumberFormat="1" applyFont="1" applyBorder="1" applyAlignment="1">
      <alignment horizontal="right"/>
    </xf>
    <xf numFmtId="4" fontId="7" fillId="0" borderId="20" xfId="0" applyNumberFormat="1" applyFont="1" applyBorder="1" applyAlignment="1">
      <alignment horizontal="right"/>
    </xf>
    <xf numFmtId="4" fontId="7" fillId="0" borderId="40" xfId="0" applyNumberFormat="1" applyFont="1" applyBorder="1" applyAlignment="1">
      <alignment horizontal="center"/>
    </xf>
    <xf numFmtId="49" fontId="7" fillId="0" borderId="17" xfId="0" applyNumberFormat="1" applyFont="1" applyBorder="1" applyAlignment="1">
      <alignment horizontal="center"/>
    </xf>
    <xf numFmtId="49" fontId="7" fillId="0" borderId="20" xfId="0" applyNumberFormat="1" applyFont="1" applyBorder="1" applyAlignment="1">
      <alignment horizontal="center"/>
    </xf>
    <xf numFmtId="3" fontId="7" fillId="0" borderId="20" xfId="0" applyNumberFormat="1" applyFont="1" applyBorder="1" applyAlignment="1">
      <alignment horizontal="center"/>
    </xf>
    <xf numFmtId="4" fontId="7" fillId="0" borderId="42" xfId="0" applyNumberFormat="1" applyFont="1" applyBorder="1" applyAlignment="1">
      <alignment horizontal="center"/>
    </xf>
    <xf numFmtId="3" fontId="7" fillId="0" borderId="23" xfId="0" applyNumberFormat="1" applyFont="1" applyBorder="1" applyAlignment="1">
      <alignment horizontal="center"/>
    </xf>
    <xf numFmtId="4" fontId="7" fillId="0" borderId="34" xfId="0" applyNumberFormat="1" applyFont="1" applyBorder="1" applyAlignment="1">
      <alignment horizontal="right"/>
    </xf>
    <xf numFmtId="4" fontId="7" fillId="0" borderId="31" xfId="0" applyNumberFormat="1" applyFont="1" applyBorder="1" applyAlignment="1">
      <alignment horizontal="right"/>
    </xf>
    <xf numFmtId="3" fontId="7" fillId="34" borderId="34" xfId="0" applyNumberFormat="1" applyFont="1" applyFill="1" applyBorder="1" applyAlignment="1">
      <alignment horizontal="center"/>
    </xf>
    <xf numFmtId="0" fontId="0" fillId="0" borderId="35" xfId="0" applyBorder="1" applyAlignment="1">
      <alignment/>
    </xf>
    <xf numFmtId="0" fontId="0" fillId="0" borderId="31" xfId="0" applyBorder="1" applyAlignment="1">
      <alignment/>
    </xf>
    <xf numFmtId="4" fontId="7" fillId="0" borderId="20" xfId="0" applyNumberFormat="1" applyFont="1" applyBorder="1" applyAlignment="1">
      <alignment/>
    </xf>
    <xf numFmtId="0" fontId="8" fillId="0" borderId="0" xfId="0" applyFont="1" applyAlignment="1">
      <alignment horizontal="center"/>
    </xf>
    <xf numFmtId="0" fontId="5" fillId="0" borderId="64" xfId="0" applyFont="1" applyBorder="1" applyAlignment="1">
      <alignment horizontal="center"/>
    </xf>
    <xf numFmtId="0" fontId="5" fillId="0" borderId="65" xfId="0" applyFont="1" applyBorder="1" applyAlignment="1">
      <alignment horizontal="center"/>
    </xf>
    <xf numFmtId="0" fontId="5" fillId="0" borderId="66" xfId="0" applyFont="1" applyBorder="1" applyAlignment="1">
      <alignment horizontal="center"/>
    </xf>
    <xf numFmtId="4" fontId="7" fillId="34" borderId="45" xfId="0" applyNumberFormat="1" applyFont="1" applyFill="1" applyBorder="1" applyAlignment="1">
      <alignment horizontal="center"/>
    </xf>
    <xf numFmtId="4" fontId="7" fillId="34" borderId="40" xfId="0" applyNumberFormat="1" applyFont="1" applyFill="1" applyBorder="1" applyAlignment="1">
      <alignment horizontal="center"/>
    </xf>
    <xf numFmtId="4" fontId="7" fillId="34" borderId="41" xfId="0" applyNumberFormat="1" applyFont="1" applyFill="1" applyBorder="1" applyAlignment="1">
      <alignment horizontal="center"/>
    </xf>
    <xf numFmtId="4" fontId="7" fillId="0" borderId="19" xfId="0" applyNumberFormat="1" applyFont="1" applyBorder="1" applyAlignment="1">
      <alignment horizontal="center"/>
    </xf>
    <xf numFmtId="4" fontId="7" fillId="0" borderId="21" xfId="0" applyNumberFormat="1" applyFont="1" applyBorder="1" applyAlignment="1">
      <alignment horizontal="center"/>
    </xf>
    <xf numFmtId="49" fontId="7" fillId="0" borderId="28" xfId="0" applyNumberFormat="1" applyFont="1" applyBorder="1" applyAlignment="1">
      <alignment horizontal="center"/>
    </xf>
    <xf numFmtId="4" fontId="7" fillId="0" borderId="23" xfId="0" applyNumberFormat="1" applyFont="1" applyBorder="1" applyAlignment="1">
      <alignment horizontal="right"/>
    </xf>
    <xf numFmtId="0" fontId="7" fillId="0" borderId="23" xfId="0" applyNumberFormat="1" applyFont="1" applyBorder="1" applyAlignment="1">
      <alignment horizontal="right"/>
    </xf>
    <xf numFmtId="49" fontId="7" fillId="0" borderId="33" xfId="0" applyNumberFormat="1" applyFont="1" applyBorder="1" applyAlignment="1">
      <alignment horizontal="center"/>
    </xf>
    <xf numFmtId="4" fontId="7" fillId="34" borderId="23" xfId="0" applyNumberFormat="1" applyFont="1" applyFill="1" applyBorder="1" applyAlignment="1">
      <alignment horizontal="right"/>
    </xf>
    <xf numFmtId="49" fontId="7" fillId="0" borderId="29" xfId="0" applyNumberFormat="1" applyFont="1" applyBorder="1" applyAlignment="1">
      <alignment horizont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5" fillId="0" borderId="3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8" fillId="0" borderId="32" xfId="0" applyFont="1" applyBorder="1" applyAlignment="1">
      <alignment horizontal="left"/>
    </xf>
    <xf numFmtId="0" fontId="8" fillId="0" borderId="33" xfId="0" applyFont="1" applyBorder="1" applyAlignment="1">
      <alignment horizontal="left"/>
    </xf>
    <xf numFmtId="0" fontId="7" fillId="0" borderId="19" xfId="0" applyFont="1" applyBorder="1" applyAlignment="1">
      <alignment horizontal="left"/>
    </xf>
    <xf numFmtId="0" fontId="7" fillId="0" borderId="24" xfId="0" applyFont="1" applyBorder="1" applyAlignment="1">
      <alignment horizontal="left"/>
    </xf>
    <xf numFmtId="49" fontId="7" fillId="0" borderId="34" xfId="0" applyNumberFormat="1" applyFont="1" applyBorder="1" applyAlignment="1">
      <alignment horizontal="center" vertical="top"/>
    </xf>
    <xf numFmtId="49" fontId="7" fillId="0" borderId="35" xfId="0" applyNumberFormat="1" applyFont="1" applyBorder="1" applyAlignment="1">
      <alignment horizontal="center" vertical="top"/>
    </xf>
    <xf numFmtId="49" fontId="7" fillId="0" borderId="31" xfId="0" applyNumberFormat="1" applyFont="1" applyBorder="1" applyAlignment="1">
      <alignment horizontal="center" vertical="top"/>
    </xf>
    <xf numFmtId="0" fontId="5" fillId="0" borderId="23" xfId="0" applyFont="1" applyBorder="1" applyAlignment="1">
      <alignment horizontal="center" vertical="center"/>
    </xf>
    <xf numFmtId="0" fontId="36" fillId="0" borderId="0" xfId="0" applyFont="1" applyBorder="1" applyAlignment="1">
      <alignment horizontal="left" vertical="center"/>
    </xf>
    <xf numFmtId="0" fontId="3" fillId="0" borderId="0" xfId="0" applyNumberFormat="1" applyFont="1" applyFill="1" applyBorder="1" applyAlignment="1">
      <alignment/>
    </xf>
    <xf numFmtId="0" fontId="37" fillId="0" borderId="0" xfId="0" applyNumberFormat="1" applyFont="1" applyFill="1" applyBorder="1" applyAlignment="1">
      <alignment/>
    </xf>
    <xf numFmtId="0" fontId="3" fillId="0" borderId="0" xfId="0" applyNumberFormat="1" applyFont="1" applyFill="1" applyBorder="1" applyAlignment="1">
      <alignment horizontal="center"/>
    </xf>
    <xf numFmtId="0" fontId="3" fillId="0" borderId="0" xfId="0" applyNumberFormat="1" applyFont="1" applyBorder="1" applyAlignment="1">
      <alignment horizontal="right" vertical="center" indent="6"/>
    </xf>
    <xf numFmtId="0" fontId="3" fillId="0" borderId="0" xfId="0" applyNumberFormat="1" applyFont="1" applyBorder="1" applyAlignment="1">
      <alignment vertical="center"/>
    </xf>
    <xf numFmtId="188" fontId="36" fillId="0" borderId="0" xfId="0" applyNumberFormat="1" applyFont="1" applyAlignment="1">
      <alignment horizontal="left" vertical="center" indent="4"/>
    </xf>
    <xf numFmtId="0" fontId="36" fillId="0" borderId="0" xfId="0" applyFont="1" applyAlignment="1">
      <alignment vertical="center"/>
    </xf>
    <xf numFmtId="0" fontId="36" fillId="0" borderId="0" xfId="0" applyFont="1" applyAlignment="1">
      <alignment horizontal="right" vertical="center"/>
    </xf>
    <xf numFmtId="0" fontId="36" fillId="0" borderId="0" xfId="0" applyFont="1" applyAlignment="1">
      <alignment horizontal="justify" vertical="center"/>
    </xf>
    <xf numFmtId="0" fontId="36" fillId="0" borderId="0" xfId="0" applyFont="1" applyAlignment="1">
      <alignment horizontal="center" vertical="center"/>
    </xf>
    <xf numFmtId="0" fontId="7" fillId="0" borderId="0" xfId="0" applyFont="1" applyAlignment="1">
      <alignment horizontal="justify"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054;&#1041;&#1065;&#1040;&#1071;\.&#1055;&#1069;&#1054;%20&#1082;&#1072;&#1073;.%20&#8470;12\&#1042;&#1080;&#1090;&#1102;&#1075;&#1086;&#1074;&#1072;%20&#1048;.&#1040;\&#1055;&#1077;&#1088;&#1077;&#1074;&#1072;&#1083;&#1086;&#1074;&#1072;%20&#1052;.&#1042;\2020%20&#1087;&#1083;&#1072;&#1085;\1%20&#1073;&#1102;&#1076;&#1078;&#1077;&#1090;%202020\&#1087;&#1092;&#1093;&#1076;%201%20&#1073;&#1102;&#1076;&#1078;&#1077;&#1090;%202020\&#1052;&#1041;&#1044;&#1054;&#1059;\&#1055;&#1060;&#1061;&#1044;%201&#1041;%202020%20&#1052;&#1041;&#1044;&#1054;&#1059;%20&#847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ы2-5 "/>
      <sheetName val="Листы6-7"/>
      <sheetName val="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87"/>
  <sheetViews>
    <sheetView zoomScalePageLayoutView="0" workbookViewId="0" topLeftCell="A1">
      <selection activeCell="DK29" sqref="DK29"/>
    </sheetView>
  </sheetViews>
  <sheetFormatPr defaultColWidth="1.37890625" defaultRowHeight="12.75"/>
  <cols>
    <col min="1" max="12" width="1.37890625" style="4" customWidth="1"/>
    <col min="13" max="15" width="1.25" style="4" customWidth="1"/>
    <col min="16" max="19" width="1.37890625" style="4" customWidth="1"/>
    <col min="20" max="20" width="2.625" style="4" customWidth="1"/>
    <col min="21" max="40" width="1.37890625" style="4" customWidth="1"/>
    <col min="41" max="41" width="1.875" style="4" customWidth="1"/>
    <col min="42" max="61" width="1.37890625" style="4" customWidth="1"/>
    <col min="62" max="62" width="6.875" style="4" customWidth="1"/>
    <col min="63" max="69" width="1.37890625" style="4" customWidth="1"/>
    <col min="70" max="16384" width="1.37890625" style="4" customWidth="1"/>
  </cols>
  <sheetData>
    <row r="1" s="1" customFormat="1" ht="11.25">
      <c r="CU1" s="2" t="s">
        <v>0</v>
      </c>
    </row>
    <row r="2" s="2" customFormat="1" ht="11.25">
      <c r="CU2" s="2" t="s">
        <v>15</v>
      </c>
    </row>
    <row r="3" s="1" customFormat="1" ht="11.25">
      <c r="CU3" s="2" t="s">
        <v>14</v>
      </c>
    </row>
    <row r="4" s="1" customFormat="1" ht="11.25">
      <c r="CU4" s="2" t="s">
        <v>13</v>
      </c>
    </row>
    <row r="5" s="1" customFormat="1" ht="11.25">
      <c r="CU5" s="2" t="s">
        <v>12</v>
      </c>
    </row>
    <row r="7" spans="69:99" ht="12.75">
      <c r="BQ7" s="231" t="s">
        <v>44</v>
      </c>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row>
    <row r="8" spans="69:99" ht="15" customHeight="1">
      <c r="BQ8" s="199" t="s">
        <v>384</v>
      </c>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row>
    <row r="9" spans="69:99" s="13" customFormat="1" ht="10.5">
      <c r="BQ9" s="232" t="s">
        <v>45</v>
      </c>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row>
    <row r="10" spans="69:99" ht="15" customHeight="1">
      <c r="BQ10" s="199" t="s">
        <v>387</v>
      </c>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row>
    <row r="11" spans="69:99" s="13" customFormat="1" ht="10.5">
      <c r="BQ11" s="232" t="s">
        <v>350</v>
      </c>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row>
    <row r="12" spans="69:99" ht="19.5" customHeight="1">
      <c r="BQ12" s="199"/>
      <c r="BR12" s="199"/>
      <c r="BS12" s="199"/>
      <c r="BT12" s="199"/>
      <c r="BU12" s="199"/>
      <c r="BV12" s="199"/>
      <c r="BW12" s="199"/>
      <c r="BX12" s="199"/>
      <c r="BY12" s="199"/>
      <c r="BZ12" s="199"/>
      <c r="CA12" s="199"/>
      <c r="CB12" s="12"/>
      <c r="CC12" s="199" t="s">
        <v>388</v>
      </c>
      <c r="CD12" s="199"/>
      <c r="CE12" s="199"/>
      <c r="CF12" s="199"/>
      <c r="CG12" s="199"/>
      <c r="CH12" s="199"/>
      <c r="CI12" s="199"/>
      <c r="CJ12" s="199"/>
      <c r="CK12" s="199"/>
      <c r="CL12" s="199"/>
      <c r="CM12" s="199"/>
      <c r="CN12" s="199"/>
      <c r="CO12" s="199"/>
      <c r="CP12" s="199"/>
      <c r="CQ12" s="199"/>
      <c r="CR12" s="199"/>
      <c r="CS12" s="199"/>
      <c r="CT12" s="199"/>
      <c r="CU12" s="199"/>
    </row>
    <row r="13" spans="69:99" s="13" customFormat="1" ht="10.5">
      <c r="BQ13" s="200" t="s">
        <v>7</v>
      </c>
      <c r="BR13" s="200"/>
      <c r="BS13" s="200"/>
      <c r="BT13" s="200"/>
      <c r="BU13" s="200"/>
      <c r="BV13" s="200"/>
      <c r="BW13" s="200"/>
      <c r="BX13" s="200"/>
      <c r="BY13" s="200"/>
      <c r="BZ13" s="200"/>
      <c r="CA13" s="200"/>
      <c r="CC13" s="200" t="s">
        <v>8</v>
      </c>
      <c r="CD13" s="200"/>
      <c r="CE13" s="200"/>
      <c r="CF13" s="200"/>
      <c r="CG13" s="200"/>
      <c r="CH13" s="200"/>
      <c r="CI13" s="200"/>
      <c r="CJ13" s="200"/>
      <c r="CK13" s="200"/>
      <c r="CL13" s="200"/>
      <c r="CM13" s="200"/>
      <c r="CN13" s="200"/>
      <c r="CO13" s="200"/>
      <c r="CP13" s="200"/>
      <c r="CQ13" s="200"/>
      <c r="CR13" s="200"/>
      <c r="CS13" s="200"/>
      <c r="CT13" s="200"/>
      <c r="CU13" s="200"/>
    </row>
    <row r="14" spans="69:97" ht="15" customHeight="1">
      <c r="BQ14" s="5"/>
      <c r="BR14" s="227"/>
      <c r="BS14" s="227"/>
      <c r="BT14" s="227"/>
      <c r="BU14" s="6"/>
      <c r="BV14" s="6"/>
      <c r="BW14" s="226">
        <f>CH20</f>
        <v>43839</v>
      </c>
      <c r="BX14" s="228"/>
      <c r="BY14" s="228"/>
      <c r="BZ14" s="228"/>
      <c r="CA14" s="228"/>
      <c r="CB14" s="228"/>
      <c r="CC14" s="228"/>
      <c r="CD14" s="228"/>
      <c r="CE14" s="228"/>
      <c r="CF14" s="228"/>
      <c r="CG14" s="228"/>
      <c r="CH14" s="229"/>
      <c r="CI14" s="229"/>
      <c r="CJ14" s="230"/>
      <c r="CK14" s="230"/>
      <c r="CL14" s="230"/>
      <c r="CM14" s="6"/>
      <c r="CN14" s="6"/>
      <c r="CO14" s="6"/>
      <c r="CP14" s="6"/>
      <c r="CQ14" s="6"/>
      <c r="CR14" s="6"/>
      <c r="CS14" s="6"/>
    </row>
    <row r="17" spans="1:99" s="8" customFormat="1" ht="15.75" customHeight="1" thickBot="1">
      <c r="A17" s="7"/>
      <c r="B17" s="7"/>
      <c r="C17" s="7"/>
      <c r="D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E17" s="7"/>
      <c r="BF17" s="7"/>
      <c r="BG17" s="7"/>
      <c r="BH17" s="7"/>
      <c r="BI17" s="7"/>
      <c r="BJ17" s="7"/>
      <c r="BK17" s="7"/>
      <c r="BL17" s="7"/>
      <c r="BM17" s="7"/>
      <c r="BN17" s="9" t="s">
        <v>313</v>
      </c>
      <c r="BO17" s="208"/>
      <c r="BP17" s="208"/>
      <c r="BQ17" s="208"/>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s="8" customFormat="1" ht="15.7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I18" s="9" t="s">
        <v>314</v>
      </c>
      <c r="AJ18" s="215" t="s">
        <v>310</v>
      </c>
      <c r="AK18" s="215"/>
      <c r="AL18" s="215"/>
      <c r="BD18" s="11" t="s">
        <v>298</v>
      </c>
      <c r="BE18" s="215" t="s">
        <v>311</v>
      </c>
      <c r="BF18" s="215"/>
      <c r="BG18" s="215"/>
      <c r="BJ18" s="8" t="s">
        <v>16</v>
      </c>
      <c r="BK18" s="215" t="s">
        <v>312</v>
      </c>
      <c r="BL18" s="215"/>
      <c r="BM18" s="215"/>
      <c r="BN18" s="8" t="s">
        <v>315</v>
      </c>
      <c r="BT18" s="10"/>
      <c r="BU18" s="10"/>
      <c r="BV18" s="10"/>
      <c r="BW18" s="10"/>
      <c r="BX18" s="10"/>
      <c r="BY18" s="10"/>
      <c r="BZ18" s="10"/>
      <c r="CA18" s="10"/>
      <c r="CB18" s="10"/>
      <c r="CC18" s="10"/>
      <c r="CD18" s="10"/>
      <c r="CE18" s="10"/>
      <c r="CF18" s="10"/>
      <c r="CG18" s="10"/>
      <c r="CH18" s="220" t="s">
        <v>1</v>
      </c>
      <c r="CI18" s="221"/>
      <c r="CJ18" s="221"/>
      <c r="CK18" s="221"/>
      <c r="CL18" s="221"/>
      <c r="CM18" s="221"/>
      <c r="CN18" s="221"/>
      <c r="CO18" s="221"/>
      <c r="CP18" s="221"/>
      <c r="CQ18" s="221"/>
      <c r="CR18" s="221"/>
      <c r="CS18" s="221"/>
      <c r="CT18" s="221"/>
      <c r="CU18" s="222"/>
    </row>
    <row r="19" spans="86:99" ht="20.25" customHeight="1" thickBot="1">
      <c r="CH19" s="223"/>
      <c r="CI19" s="224"/>
      <c r="CJ19" s="224"/>
      <c r="CK19" s="224"/>
      <c r="CL19" s="224"/>
      <c r="CM19" s="224"/>
      <c r="CN19" s="224"/>
      <c r="CO19" s="224"/>
      <c r="CP19" s="224"/>
      <c r="CQ19" s="224"/>
      <c r="CR19" s="224"/>
      <c r="CS19" s="224"/>
      <c r="CT19" s="224"/>
      <c r="CU19" s="225"/>
    </row>
    <row r="20" spans="39:99" ht="15" customHeight="1">
      <c r="AM20" s="5" t="s">
        <v>354</v>
      </c>
      <c r="AN20" s="100"/>
      <c r="AO20" s="226">
        <f>CH20</f>
        <v>43839</v>
      </c>
      <c r="AP20" s="226"/>
      <c r="AQ20" s="226"/>
      <c r="AR20" s="226"/>
      <c r="AS20" s="226"/>
      <c r="AT20" s="226"/>
      <c r="AU20" s="226"/>
      <c r="AV20" s="226"/>
      <c r="AW20" s="226"/>
      <c r="AX20" s="226"/>
      <c r="AY20" s="226"/>
      <c r="AZ20" s="226"/>
      <c r="BA20" s="226"/>
      <c r="BB20" s="100"/>
      <c r="BC20" s="100"/>
      <c r="BD20" s="73"/>
      <c r="BE20" s="73"/>
      <c r="BF20" s="79"/>
      <c r="BG20" s="79"/>
      <c r="BH20" s="79"/>
      <c r="BI20" s="6"/>
      <c r="BJ20" s="6"/>
      <c r="CF20" s="5" t="s">
        <v>4</v>
      </c>
      <c r="CH20" s="209">
        <v>43839</v>
      </c>
      <c r="CI20" s="210"/>
      <c r="CJ20" s="210"/>
      <c r="CK20" s="210"/>
      <c r="CL20" s="210"/>
      <c r="CM20" s="210"/>
      <c r="CN20" s="210"/>
      <c r="CO20" s="210"/>
      <c r="CP20" s="210"/>
      <c r="CQ20" s="210"/>
      <c r="CR20" s="210"/>
      <c r="CS20" s="210"/>
      <c r="CT20" s="210"/>
      <c r="CU20" s="211"/>
    </row>
    <row r="21" spans="1:99" ht="15" customHeight="1">
      <c r="A21" s="4" t="s">
        <v>17</v>
      </c>
      <c r="CF21" s="5" t="s">
        <v>3</v>
      </c>
      <c r="CH21" s="212"/>
      <c r="CI21" s="213"/>
      <c r="CJ21" s="213"/>
      <c r="CK21" s="213"/>
      <c r="CL21" s="213"/>
      <c r="CM21" s="213"/>
      <c r="CN21" s="213"/>
      <c r="CO21" s="213"/>
      <c r="CP21" s="213"/>
      <c r="CQ21" s="213"/>
      <c r="CR21" s="213"/>
      <c r="CS21" s="213"/>
      <c r="CT21" s="213"/>
      <c r="CU21" s="214"/>
    </row>
    <row r="22" spans="1:99" ht="15" customHeight="1">
      <c r="A22" s="4" t="s">
        <v>18</v>
      </c>
      <c r="U22" s="199" t="s">
        <v>317</v>
      </c>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CF22" s="5" t="s">
        <v>19</v>
      </c>
      <c r="CH22" s="212" t="s">
        <v>316</v>
      </c>
      <c r="CI22" s="213"/>
      <c r="CJ22" s="213"/>
      <c r="CK22" s="213"/>
      <c r="CL22" s="213"/>
      <c r="CM22" s="213"/>
      <c r="CN22" s="213"/>
      <c r="CO22" s="213"/>
      <c r="CP22" s="213"/>
      <c r="CQ22" s="213"/>
      <c r="CR22" s="213"/>
      <c r="CS22" s="213"/>
      <c r="CT22" s="213"/>
      <c r="CU22" s="214"/>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v>
      </c>
      <c r="CH23" s="212"/>
      <c r="CI23" s="213"/>
      <c r="CJ23" s="213"/>
      <c r="CK23" s="213"/>
      <c r="CL23" s="213"/>
      <c r="CM23" s="213"/>
      <c r="CN23" s="213"/>
      <c r="CO23" s="213"/>
      <c r="CP23" s="213"/>
      <c r="CQ23" s="213"/>
      <c r="CR23" s="213"/>
      <c r="CS23" s="213"/>
      <c r="CT23" s="213"/>
      <c r="CU23" s="214"/>
    </row>
    <row r="24" spans="34:99" ht="15" customHeight="1">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CF24" s="5" t="s">
        <v>20</v>
      </c>
      <c r="CH24" s="212" t="s">
        <v>386</v>
      </c>
      <c r="CI24" s="213"/>
      <c r="CJ24" s="213"/>
      <c r="CK24" s="213"/>
      <c r="CL24" s="213"/>
      <c r="CM24" s="213"/>
      <c r="CN24" s="213"/>
      <c r="CO24" s="213"/>
      <c r="CP24" s="213"/>
      <c r="CQ24" s="213"/>
      <c r="CR24" s="213"/>
      <c r="CS24" s="213"/>
      <c r="CT24" s="213"/>
      <c r="CU24" s="214"/>
    </row>
    <row r="25" spans="1:99" ht="15" customHeight="1">
      <c r="A25" s="4" t="s">
        <v>22</v>
      </c>
      <c r="I25" s="216" t="s">
        <v>385</v>
      </c>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CF25" s="5" t="s">
        <v>21</v>
      </c>
      <c r="CH25" s="212" t="s">
        <v>318</v>
      </c>
      <c r="CI25" s="213"/>
      <c r="CJ25" s="213"/>
      <c r="CK25" s="213"/>
      <c r="CL25" s="213"/>
      <c r="CM25" s="213"/>
      <c r="CN25" s="213"/>
      <c r="CO25" s="213"/>
      <c r="CP25" s="213"/>
      <c r="CQ25" s="213"/>
      <c r="CR25" s="213"/>
      <c r="CS25" s="213"/>
      <c r="CT25" s="213"/>
      <c r="CU25" s="214"/>
    </row>
    <row r="26" spans="84:99" ht="15" customHeight="1" thickBot="1">
      <c r="CF26" s="5" t="s">
        <v>10</v>
      </c>
      <c r="CH26" s="217" t="s">
        <v>2</v>
      </c>
      <c r="CI26" s="218"/>
      <c r="CJ26" s="218"/>
      <c r="CK26" s="218"/>
      <c r="CL26" s="218"/>
      <c r="CM26" s="218"/>
      <c r="CN26" s="218"/>
      <c r="CO26" s="218"/>
      <c r="CP26" s="218"/>
      <c r="CQ26" s="218"/>
      <c r="CR26" s="218"/>
      <c r="CS26" s="218"/>
      <c r="CT26" s="218"/>
      <c r="CU26" s="219"/>
    </row>
    <row r="27" spans="1:99" ht="15" customHeight="1">
      <c r="A27" s="4" t="s">
        <v>5</v>
      </c>
      <c r="CF27" s="5"/>
      <c r="CH27" s="27"/>
      <c r="CI27" s="27"/>
      <c r="CJ27" s="27"/>
      <c r="CK27" s="27"/>
      <c r="CL27" s="27"/>
      <c r="CM27" s="27"/>
      <c r="CN27" s="27"/>
      <c r="CO27" s="27"/>
      <c r="CP27" s="27"/>
      <c r="CQ27" s="27"/>
      <c r="CR27" s="27"/>
      <c r="CS27" s="27"/>
      <c r="CT27" s="27"/>
      <c r="CU27" s="27"/>
    </row>
    <row r="28" spans="84:99" ht="15.75" customHeight="1">
      <c r="CF28" s="5"/>
      <c r="CH28" s="27"/>
      <c r="CI28" s="27"/>
      <c r="CJ28" s="27"/>
      <c r="CK28" s="27"/>
      <c r="CL28" s="27"/>
      <c r="CM28" s="27"/>
      <c r="CN28" s="27"/>
      <c r="CO28" s="27"/>
      <c r="CP28" s="27"/>
      <c r="CQ28" s="27"/>
      <c r="CR28" s="27"/>
      <c r="CS28" s="27"/>
      <c r="CT28" s="27"/>
      <c r="CU28" s="27"/>
    </row>
    <row r="29" spans="1:99" s="1" customFormat="1" ht="15" customHeight="1">
      <c r="A29" s="174" t="s">
        <v>381</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CF29" s="2"/>
      <c r="CH29" s="175"/>
      <c r="CI29" s="175"/>
      <c r="CJ29" s="175"/>
      <c r="CK29" s="175"/>
      <c r="CL29" s="175"/>
      <c r="CM29" s="175"/>
      <c r="CN29" s="175"/>
      <c r="CO29" s="175"/>
      <c r="CP29" s="175"/>
      <c r="CQ29" s="175"/>
      <c r="CR29" s="175"/>
      <c r="CS29" s="175"/>
      <c r="CT29" s="175"/>
      <c r="CU29" s="175"/>
    </row>
    <row r="30" spans="1:70" s="1" customFormat="1" ht="15" customHeight="1">
      <c r="A30" s="174" t="s">
        <v>382</v>
      </c>
      <c r="B30" s="174"/>
      <c r="C30" s="174"/>
      <c r="D30" s="174"/>
      <c r="E30" s="174"/>
      <c r="F30" s="174"/>
      <c r="G30" s="174"/>
      <c r="H30" s="174"/>
      <c r="I30" s="174"/>
      <c r="J30" s="174"/>
      <c r="K30" s="174"/>
      <c r="L30" s="174"/>
      <c r="M30" s="174"/>
      <c r="N30" s="174"/>
      <c r="O30" s="196"/>
      <c r="P30" s="196"/>
      <c r="Q30" s="196"/>
      <c r="R30" s="196"/>
      <c r="S30" s="196"/>
      <c r="T30" s="196"/>
      <c r="U30" s="196"/>
      <c r="V30" s="196"/>
      <c r="W30" s="196"/>
      <c r="X30" s="196"/>
      <c r="Y30" s="174"/>
      <c r="Z30" s="196" t="s">
        <v>383</v>
      </c>
      <c r="AA30" s="196"/>
      <c r="AB30" s="196"/>
      <c r="AC30" s="196"/>
      <c r="AD30" s="196"/>
      <c r="AE30" s="196"/>
      <c r="AF30" s="196"/>
      <c r="AG30" s="196"/>
      <c r="AH30" s="196"/>
      <c r="AI30" s="196"/>
      <c r="AJ30" s="196"/>
      <c r="AK30" s="196"/>
      <c r="AL30" s="196"/>
      <c r="AM30" s="196"/>
      <c r="AN30" s="196"/>
      <c r="AO30" s="196"/>
      <c r="AP30" s="196"/>
      <c r="AQ30" s="196"/>
      <c r="AR30" s="174"/>
      <c r="BC30" s="2"/>
      <c r="BE30" s="175"/>
      <c r="BF30" s="175"/>
      <c r="BG30" s="175"/>
      <c r="BH30" s="175"/>
      <c r="BI30" s="175"/>
      <c r="BJ30" s="175"/>
      <c r="BK30" s="175"/>
      <c r="BL30" s="175"/>
      <c r="BM30" s="175"/>
      <c r="BN30" s="175"/>
      <c r="BO30" s="175"/>
      <c r="BP30" s="175"/>
      <c r="BQ30" s="175"/>
      <c r="BR30" s="175"/>
    </row>
    <row r="31" spans="1:70" s="1" customFormat="1" ht="15" customHeight="1">
      <c r="A31" s="174"/>
      <c r="B31" s="174"/>
      <c r="C31" s="174"/>
      <c r="D31" s="174"/>
      <c r="E31" s="174"/>
      <c r="F31" s="174"/>
      <c r="G31" s="174"/>
      <c r="H31" s="174"/>
      <c r="I31" s="174"/>
      <c r="J31" s="174"/>
      <c r="K31" s="174"/>
      <c r="L31" s="174"/>
      <c r="M31" s="174"/>
      <c r="N31" s="174"/>
      <c r="O31" s="197" t="s">
        <v>7</v>
      </c>
      <c r="P31" s="197"/>
      <c r="Q31" s="197"/>
      <c r="R31" s="197"/>
      <c r="S31" s="197"/>
      <c r="T31" s="197"/>
      <c r="U31" s="197"/>
      <c r="V31" s="197"/>
      <c r="W31" s="197"/>
      <c r="X31" s="197"/>
      <c r="Y31" s="174"/>
      <c r="Z31" s="197" t="s">
        <v>8</v>
      </c>
      <c r="AA31" s="197"/>
      <c r="AB31" s="197"/>
      <c r="AC31" s="197"/>
      <c r="AD31" s="197"/>
      <c r="AE31" s="197"/>
      <c r="AF31" s="197"/>
      <c r="AG31" s="197"/>
      <c r="AH31" s="197"/>
      <c r="AI31" s="197"/>
      <c r="AJ31" s="197"/>
      <c r="AK31" s="197"/>
      <c r="AL31" s="197"/>
      <c r="AM31" s="197"/>
      <c r="AN31" s="197"/>
      <c r="AO31" s="197"/>
      <c r="AP31" s="197"/>
      <c r="AQ31" s="197"/>
      <c r="AR31" s="174"/>
      <c r="BC31" s="2"/>
      <c r="BE31" s="175"/>
      <c r="BF31" s="175"/>
      <c r="BG31" s="175"/>
      <c r="BH31" s="175"/>
      <c r="BI31" s="175"/>
      <c r="BJ31" s="175"/>
      <c r="BK31" s="175"/>
      <c r="BL31" s="175"/>
      <c r="BM31" s="175"/>
      <c r="BN31" s="175"/>
      <c r="BO31" s="175"/>
      <c r="BP31" s="175"/>
      <c r="BQ31" s="175"/>
      <c r="BR31" s="175"/>
    </row>
    <row r="32" spans="1:99" s="1" customFormat="1" ht="15" customHeight="1">
      <c r="A32" s="174" t="s">
        <v>378</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CF32" s="2"/>
      <c r="CH32" s="175"/>
      <c r="CI32" s="175"/>
      <c r="CJ32" s="175"/>
      <c r="CK32" s="175"/>
      <c r="CL32" s="175"/>
      <c r="CM32" s="175"/>
      <c r="CN32" s="175"/>
      <c r="CO32" s="175"/>
      <c r="CP32" s="175"/>
      <c r="CQ32" s="175"/>
      <c r="CR32" s="175"/>
      <c r="CS32" s="175"/>
      <c r="CT32" s="175"/>
      <c r="CU32" s="175"/>
    </row>
    <row r="33" spans="1:99" s="1" customFormat="1" ht="15" customHeight="1">
      <c r="A33" s="174" t="s">
        <v>379</v>
      </c>
      <c r="B33" s="174"/>
      <c r="C33" s="174"/>
      <c r="D33" s="174"/>
      <c r="E33" s="174"/>
      <c r="F33" s="174"/>
      <c r="G33" s="174"/>
      <c r="H33" s="174"/>
      <c r="I33" s="174"/>
      <c r="J33" s="174"/>
      <c r="K33" s="174"/>
      <c r="L33" s="174"/>
      <c r="M33" s="174"/>
      <c r="N33" s="196" t="s">
        <v>380</v>
      </c>
      <c r="O33" s="196"/>
      <c r="P33" s="196"/>
      <c r="Q33" s="196"/>
      <c r="R33" s="196"/>
      <c r="S33" s="196"/>
      <c r="T33" s="196"/>
      <c r="U33" s="196"/>
      <c r="V33" s="196"/>
      <c r="W33" s="196"/>
      <c r="X33" s="196"/>
      <c r="Y33" s="196"/>
      <c r="Z33" s="196"/>
      <c r="AA33" s="196"/>
      <c r="AB33" s="196"/>
      <c r="AC33" s="174"/>
      <c r="AD33" s="196"/>
      <c r="AE33" s="196"/>
      <c r="AF33" s="196"/>
      <c r="AG33" s="196"/>
      <c r="AH33" s="196"/>
      <c r="AI33" s="196"/>
      <c r="AJ33" s="196"/>
      <c r="AK33" s="196"/>
      <c r="AL33" s="196"/>
      <c r="AM33" s="196"/>
      <c r="AN33" s="174"/>
      <c r="AO33" s="196" t="s">
        <v>351</v>
      </c>
      <c r="AP33" s="196"/>
      <c r="AQ33" s="196"/>
      <c r="AR33" s="196"/>
      <c r="AS33" s="196"/>
      <c r="AT33" s="196"/>
      <c r="AU33" s="196"/>
      <c r="AV33" s="196"/>
      <c r="AW33" s="196"/>
      <c r="AX33" s="196"/>
      <c r="AY33" s="196"/>
      <c r="AZ33" s="196"/>
      <c r="BA33" s="196"/>
      <c r="BB33" s="196"/>
      <c r="BC33" s="196"/>
      <c r="BD33" s="196"/>
      <c r="BE33" s="196"/>
      <c r="BF33" s="196"/>
      <c r="BG33" s="174"/>
      <c r="BH33" s="201" t="s">
        <v>352</v>
      </c>
      <c r="BI33" s="201"/>
      <c r="BJ33" s="201"/>
      <c r="BK33" s="201"/>
      <c r="BL33" s="201"/>
      <c r="BM33" s="201"/>
      <c r="BN33" s="201"/>
      <c r="BO33" s="201"/>
      <c r="BP33" s="201"/>
      <c r="BQ33" s="201"/>
      <c r="BR33" s="201"/>
      <c r="BS33" s="201"/>
      <c r="BT33" s="201"/>
      <c r="BU33" s="201"/>
      <c r="CF33" s="2"/>
      <c r="CH33" s="175"/>
      <c r="CI33" s="175"/>
      <c r="CJ33" s="175"/>
      <c r="CK33" s="175"/>
      <c r="CL33" s="175"/>
      <c r="CM33" s="175"/>
      <c r="CN33" s="175"/>
      <c r="CO33" s="175"/>
      <c r="CP33" s="175"/>
      <c r="CQ33" s="175"/>
      <c r="CR33" s="175"/>
      <c r="CS33" s="175"/>
      <c r="CT33" s="175"/>
      <c r="CU33" s="175"/>
    </row>
    <row r="34" spans="1:99" s="1" customFormat="1" ht="15" customHeight="1">
      <c r="A34" s="174"/>
      <c r="B34" s="174"/>
      <c r="C34" s="174"/>
      <c r="D34" s="174"/>
      <c r="E34" s="174"/>
      <c r="F34" s="174"/>
      <c r="G34" s="174"/>
      <c r="H34" s="174"/>
      <c r="I34" s="174"/>
      <c r="J34" s="174"/>
      <c r="K34" s="174"/>
      <c r="L34" s="174"/>
      <c r="M34" s="174"/>
      <c r="N34" s="197" t="s">
        <v>9</v>
      </c>
      <c r="O34" s="197"/>
      <c r="P34" s="197"/>
      <c r="Q34" s="197"/>
      <c r="R34" s="197"/>
      <c r="S34" s="197"/>
      <c r="T34" s="197"/>
      <c r="U34" s="197"/>
      <c r="V34" s="197"/>
      <c r="W34" s="197"/>
      <c r="X34" s="197"/>
      <c r="Y34" s="197"/>
      <c r="Z34" s="197"/>
      <c r="AA34" s="197"/>
      <c r="AB34" s="197"/>
      <c r="AC34" s="174"/>
      <c r="AD34" s="197" t="s">
        <v>7</v>
      </c>
      <c r="AE34" s="197"/>
      <c r="AF34" s="197"/>
      <c r="AG34" s="197"/>
      <c r="AH34" s="197"/>
      <c r="AI34" s="197"/>
      <c r="AJ34" s="197"/>
      <c r="AK34" s="197"/>
      <c r="AL34" s="197"/>
      <c r="AM34" s="197"/>
      <c r="AN34" s="174"/>
      <c r="AO34" s="197" t="s">
        <v>8</v>
      </c>
      <c r="AP34" s="197"/>
      <c r="AQ34" s="197"/>
      <c r="AR34" s="197"/>
      <c r="AS34" s="197"/>
      <c r="AT34" s="197"/>
      <c r="AU34" s="197"/>
      <c r="AV34" s="197"/>
      <c r="AW34" s="197"/>
      <c r="AX34" s="197"/>
      <c r="AY34" s="197"/>
      <c r="AZ34" s="197"/>
      <c r="BA34" s="197"/>
      <c r="BB34" s="197"/>
      <c r="BC34" s="197"/>
      <c r="BD34" s="197"/>
      <c r="BE34" s="197"/>
      <c r="BF34" s="197"/>
      <c r="BG34" s="174"/>
      <c r="BH34" s="202" t="s">
        <v>309</v>
      </c>
      <c r="BI34" s="202"/>
      <c r="BJ34" s="202"/>
      <c r="BK34" s="202"/>
      <c r="BL34" s="202"/>
      <c r="BM34" s="202"/>
      <c r="BN34" s="202"/>
      <c r="BO34" s="202"/>
      <c r="BP34" s="202"/>
      <c r="BQ34" s="202"/>
      <c r="BR34" s="202"/>
      <c r="BS34" s="202"/>
      <c r="BT34" s="202"/>
      <c r="BU34" s="202"/>
      <c r="CF34" s="2"/>
      <c r="CH34" s="175"/>
      <c r="CI34" s="175"/>
      <c r="CJ34" s="175"/>
      <c r="CK34" s="175"/>
      <c r="CL34" s="175"/>
      <c r="CM34" s="175"/>
      <c r="CN34" s="175"/>
      <c r="CO34" s="175"/>
      <c r="CP34" s="175"/>
      <c r="CQ34" s="175"/>
      <c r="CR34" s="175"/>
      <c r="CS34" s="175"/>
      <c r="CT34" s="175"/>
      <c r="CU34" s="175"/>
    </row>
    <row r="35" spans="30:41" s="1" customFormat="1" ht="21" customHeight="1">
      <c r="AD35" s="203">
        <f>CH20</f>
        <v>43839</v>
      </c>
      <c r="AE35" s="203"/>
      <c r="AF35" s="203"/>
      <c r="AG35" s="203"/>
      <c r="AH35" s="203"/>
      <c r="AI35" s="203"/>
      <c r="AJ35" s="203"/>
      <c r="AK35" s="203"/>
      <c r="AL35" s="203"/>
      <c r="AM35" s="203"/>
      <c r="AN35" s="203"/>
      <c r="AO35" s="203"/>
    </row>
    <row r="37" spans="84:99" ht="15" customHeight="1" thickBot="1">
      <c r="CF37" s="5"/>
      <c r="CH37" s="27"/>
      <c r="CI37" s="27"/>
      <c r="CJ37" s="27"/>
      <c r="CK37" s="27"/>
      <c r="CL37" s="27"/>
      <c r="CM37" s="27"/>
      <c r="CN37" s="27"/>
      <c r="CO37" s="27"/>
      <c r="CP37" s="27"/>
      <c r="CQ37" s="27"/>
      <c r="CR37" s="27"/>
      <c r="CS37" s="27"/>
      <c r="CT37" s="27"/>
      <c r="CU37" s="27"/>
    </row>
    <row r="38" spans="1:60" ht="12.75">
      <c r="A38" s="167"/>
      <c r="B38" s="18" t="s">
        <v>296</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9"/>
    </row>
    <row r="39" spans="1:60" ht="12.75">
      <c r="A39" s="168"/>
      <c r="B39" s="199" t="s">
        <v>353</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20"/>
    </row>
    <row r="40" spans="1:60" s="17" customFormat="1" ht="10.5">
      <c r="A40" s="169"/>
      <c r="B40" s="200" t="s">
        <v>297</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170"/>
    </row>
    <row r="41" spans="1:60" ht="27.75" customHeight="1">
      <c r="A41" s="168"/>
      <c r="B41" s="199"/>
      <c r="C41" s="199"/>
      <c r="D41" s="199"/>
      <c r="E41" s="199"/>
      <c r="F41" s="199"/>
      <c r="G41" s="199"/>
      <c r="H41" s="199"/>
      <c r="I41" s="199"/>
      <c r="J41" s="199"/>
      <c r="K41" s="199"/>
      <c r="L41" s="199"/>
      <c r="M41" s="199"/>
      <c r="N41" s="199"/>
      <c r="O41" s="199"/>
      <c r="P41" s="6"/>
      <c r="Q41" s="6"/>
      <c r="R41" s="6"/>
      <c r="S41" s="199" t="s">
        <v>355</v>
      </c>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20"/>
    </row>
    <row r="42" spans="1:60" s="16" customFormat="1" ht="10.5">
      <c r="A42" s="171"/>
      <c r="B42" s="200" t="s">
        <v>7</v>
      </c>
      <c r="C42" s="200"/>
      <c r="D42" s="200"/>
      <c r="E42" s="200"/>
      <c r="F42" s="200"/>
      <c r="G42" s="200"/>
      <c r="H42" s="200"/>
      <c r="I42" s="200"/>
      <c r="J42" s="200"/>
      <c r="K42" s="200"/>
      <c r="L42" s="200"/>
      <c r="M42" s="200"/>
      <c r="N42" s="200"/>
      <c r="O42" s="200"/>
      <c r="P42" s="21"/>
      <c r="Q42" s="21"/>
      <c r="R42" s="21"/>
      <c r="S42" s="200" t="s">
        <v>8</v>
      </c>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172"/>
    </row>
    <row r="43" spans="1:60" ht="21.75" customHeight="1">
      <c r="A43" s="168"/>
      <c r="B43" s="142"/>
      <c r="C43" s="198">
        <f>CH20</f>
        <v>43839</v>
      </c>
      <c r="D43" s="198"/>
      <c r="E43" s="198"/>
      <c r="F43" s="198"/>
      <c r="G43" s="198"/>
      <c r="H43" s="198"/>
      <c r="I43" s="198"/>
      <c r="J43" s="198"/>
      <c r="K43" s="198"/>
      <c r="L43" s="198"/>
      <c r="M43" s="198"/>
      <c r="N43" s="198"/>
      <c r="O43" s="79"/>
      <c r="P43" s="79"/>
      <c r="Q43" s="79"/>
      <c r="R43" s="79"/>
      <c r="S43" s="73"/>
      <c r="T43" s="73"/>
      <c r="U43" s="79"/>
      <c r="V43" s="79"/>
      <c r="W43" s="79"/>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20"/>
    </row>
    <row r="44" spans="1:60" ht="4.5" customHeight="1" thickBot="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4"/>
    </row>
    <row r="46" spans="84:99" ht="15" customHeight="1">
      <c r="CF46" s="5"/>
      <c r="CH46" s="27"/>
      <c r="CI46" s="27"/>
      <c r="CJ46" s="27"/>
      <c r="CK46" s="27"/>
      <c r="CL46" s="27"/>
      <c r="CM46" s="27"/>
      <c r="CN46" s="27"/>
      <c r="CO46" s="27"/>
      <c r="CP46" s="27"/>
      <c r="CQ46" s="27"/>
      <c r="CR46" s="27"/>
      <c r="CS46" s="27"/>
      <c r="CT46" s="27"/>
      <c r="CU46" s="27"/>
    </row>
    <row r="47" spans="84:99" ht="15" customHeight="1">
      <c r="CF47" s="5"/>
      <c r="CH47" s="27"/>
      <c r="CI47" s="27"/>
      <c r="CJ47" s="27"/>
      <c r="CK47" s="27"/>
      <c r="CL47" s="27"/>
      <c r="CM47" s="27"/>
      <c r="CN47" s="27"/>
      <c r="CO47" s="27"/>
      <c r="CP47" s="27"/>
      <c r="CQ47" s="27"/>
      <c r="CR47" s="27"/>
      <c r="CS47" s="27"/>
      <c r="CT47" s="27"/>
      <c r="CU47" s="27"/>
    </row>
    <row r="48" s="15" customFormat="1" ht="12" customHeight="1">
      <c r="A48" s="14" t="s">
        <v>192</v>
      </c>
    </row>
    <row r="49" s="15" customFormat="1" ht="12" customHeight="1">
      <c r="A49" s="14" t="s">
        <v>193</v>
      </c>
    </row>
    <row r="50" s="15" customFormat="1" ht="12" customHeight="1">
      <c r="A50" s="14" t="s">
        <v>194</v>
      </c>
    </row>
    <row r="51" s="15" customFormat="1" ht="12" customHeight="1">
      <c r="A51" s="15" t="s">
        <v>188</v>
      </c>
    </row>
    <row r="52" s="15" customFormat="1" ht="12" customHeight="1">
      <c r="A52" s="15" t="s">
        <v>190</v>
      </c>
    </row>
    <row r="53" s="15" customFormat="1" ht="12" customHeight="1">
      <c r="A53" s="15" t="s">
        <v>191</v>
      </c>
    </row>
    <row r="54" spans="1:99" s="15" customFormat="1" ht="11.25" customHeight="1">
      <c r="A54" s="204" t="s">
        <v>307</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row>
    <row r="55" spans="1:99" s="15" customFormat="1" ht="11.2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205"/>
      <c r="CE55" s="205"/>
      <c r="CF55" s="205"/>
      <c r="CG55" s="205"/>
      <c r="CH55" s="205"/>
      <c r="CI55" s="205"/>
      <c r="CJ55" s="205"/>
      <c r="CK55" s="205"/>
      <c r="CL55" s="205"/>
      <c r="CM55" s="205"/>
      <c r="CN55" s="205"/>
      <c r="CO55" s="205"/>
      <c r="CP55" s="205"/>
      <c r="CQ55" s="205"/>
      <c r="CR55" s="205"/>
      <c r="CS55" s="205"/>
      <c r="CT55" s="205"/>
      <c r="CU55" s="205"/>
    </row>
    <row r="56" s="15" customFormat="1" ht="12" customHeight="1">
      <c r="A56" s="15" t="s">
        <v>189</v>
      </c>
    </row>
    <row r="57" spans="1:99" s="15" customFormat="1" ht="11.25" customHeight="1">
      <c r="A57" s="206" t="s">
        <v>306</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205"/>
      <c r="CE57" s="205"/>
      <c r="CF57" s="205"/>
      <c r="CG57" s="205"/>
      <c r="CH57" s="205"/>
      <c r="CI57" s="205"/>
      <c r="CJ57" s="205"/>
      <c r="CK57" s="205"/>
      <c r="CL57" s="205"/>
      <c r="CM57" s="205"/>
      <c r="CN57" s="205"/>
      <c r="CO57" s="205"/>
      <c r="CP57" s="205"/>
      <c r="CQ57" s="205"/>
      <c r="CR57" s="205"/>
      <c r="CS57" s="205"/>
      <c r="CT57" s="205"/>
      <c r="CU57" s="205"/>
    </row>
    <row r="58" spans="1:99" s="15" customFormat="1" ht="11.25" customHeight="1">
      <c r="A58" s="204"/>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205"/>
      <c r="CE58" s="205"/>
      <c r="CF58" s="205"/>
      <c r="CG58" s="205"/>
      <c r="CH58" s="205"/>
      <c r="CI58" s="205"/>
      <c r="CJ58" s="205"/>
      <c r="CK58" s="205"/>
      <c r="CL58" s="205"/>
      <c r="CM58" s="205"/>
      <c r="CN58" s="205"/>
      <c r="CO58" s="205"/>
      <c r="CP58" s="205"/>
      <c r="CQ58" s="205"/>
      <c r="CR58" s="205"/>
      <c r="CS58" s="205"/>
      <c r="CT58" s="205"/>
      <c r="CU58" s="205"/>
    </row>
    <row r="59" spans="1:99" s="15" customFormat="1" ht="11.25" customHeight="1">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row>
    <row r="60" spans="1:99" s="15" customFormat="1" ht="11.25" customHeight="1">
      <c r="A60" s="206" t="s">
        <v>302</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row>
    <row r="61" spans="1:99" s="15" customFormat="1" ht="11.25" customHeight="1">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row>
    <row r="62" spans="1:99" s="15" customFormat="1" ht="11.25" customHeight="1">
      <c r="A62" s="206" t="s">
        <v>303</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row>
    <row r="63" spans="1:99" s="15" customFormat="1" ht="11.25" customHeight="1">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row>
    <row r="64" spans="1:99" s="15" customFormat="1" ht="11.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row>
    <row r="65" spans="1:99" s="15" customFormat="1" ht="11.25" customHeight="1">
      <c r="A65" s="206" t="s">
        <v>304</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row>
    <row r="66" spans="1:99" s="15" customFormat="1" ht="12" customHeight="1">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row>
    <row r="67" s="15" customFormat="1" ht="12" customHeight="1">
      <c r="A67" s="14" t="s">
        <v>195</v>
      </c>
    </row>
    <row r="68" spans="1:99" s="15" customFormat="1" ht="11.25" customHeight="1">
      <c r="A68" s="206" t="s">
        <v>305</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row>
    <row r="69" spans="1:99" s="15" customFormat="1" ht="11.25" customHeight="1">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row>
    <row r="70" spans="1:99" s="15" customFormat="1" ht="11.25" customHeight="1">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row>
    <row r="87" spans="3:6" ht="12.75">
      <c r="C87" s="6"/>
      <c r="D87" s="6"/>
      <c r="E87" s="6"/>
      <c r="F87" s="6"/>
    </row>
  </sheetData>
  <sheetProtection/>
  <mergeCells count="54">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I25:BS25"/>
    <mergeCell ref="U22:BS22"/>
    <mergeCell ref="CH26:CU26"/>
    <mergeCell ref="CH18:CU19"/>
    <mergeCell ref="CH23:CU23"/>
    <mergeCell ref="CH25:CU25"/>
    <mergeCell ref="CH24:CU24"/>
    <mergeCell ref="CH22:CU22"/>
    <mergeCell ref="AO20:BA20"/>
    <mergeCell ref="A68:CU70"/>
    <mergeCell ref="A65:CU66"/>
    <mergeCell ref="A62:CU64"/>
    <mergeCell ref="A60:CU61"/>
    <mergeCell ref="BO17:BQ17"/>
    <mergeCell ref="CH20:CU20"/>
    <mergeCell ref="CH21:CU21"/>
    <mergeCell ref="AJ18:AL18"/>
    <mergeCell ref="BE18:BG18"/>
    <mergeCell ref="BK18:BM18"/>
    <mergeCell ref="B41:O41"/>
    <mergeCell ref="S41:BG41"/>
    <mergeCell ref="B42:O42"/>
    <mergeCell ref="S42:BG42"/>
    <mergeCell ref="A54:CU55"/>
    <mergeCell ref="A57:CU59"/>
    <mergeCell ref="BH33:BU33"/>
    <mergeCell ref="N34:AB34"/>
    <mergeCell ref="AD34:AM34"/>
    <mergeCell ref="AO34:BF34"/>
    <mergeCell ref="BH34:BU34"/>
    <mergeCell ref="AD35:AO35"/>
    <mergeCell ref="O30:X30"/>
    <mergeCell ref="Z30:AQ30"/>
    <mergeCell ref="O31:X31"/>
    <mergeCell ref="Z31:AQ31"/>
    <mergeCell ref="C43:N43"/>
    <mergeCell ref="N33:AB33"/>
    <mergeCell ref="AD33:AM33"/>
    <mergeCell ref="AO33:BF33"/>
    <mergeCell ref="B39:BG39"/>
    <mergeCell ref="B40:BG40"/>
  </mergeCells>
  <printOptions horizontalCentered="1"/>
  <pageMargins left="0.3937007874015748" right="0.3937007874015748" top="0.4330708661417323" bottom="0.3937007874015748" header="0.2755905511811024" footer="0.2755905511811024"/>
  <pageSetup fitToHeight="1" fitToWidth="1" horizontalDpi="600" verticalDpi="600" orientation="landscape" paperSize="9" scale="85" r:id="rId1"/>
  <headerFooter differentFirst="1" alignWithMargins="0">
    <oddHeader>&amp;L&amp;"Arial,обычный"&amp;6Подготовлено с использованием системы ГАРАНТ&amp;R&amp;6МБОУ "Большееланская СОШ"</oddHeader>
    <firstHeader>&amp;L&amp;6Подготовлено с использованием системы ГАРАНТ</firstHeader>
  </headerFooter>
</worksheet>
</file>

<file path=xl/worksheets/sheet2.xml><?xml version="1.0" encoding="utf-8"?>
<worksheet xmlns="http://schemas.openxmlformats.org/spreadsheetml/2006/main" xmlns:r="http://schemas.openxmlformats.org/officeDocument/2006/relationships">
  <sheetPr>
    <tabColor indexed="48"/>
    <pageSetUpPr fitToPage="1"/>
  </sheetPr>
  <dimension ref="A1:H166"/>
  <sheetViews>
    <sheetView zoomScaleSheetLayoutView="80" workbookViewId="0" topLeftCell="A10">
      <selection activeCell="BA30" sqref="BA30"/>
    </sheetView>
  </sheetViews>
  <sheetFormatPr defaultColWidth="1.37890625" defaultRowHeight="12.75"/>
  <cols>
    <col min="1" max="1" width="68.375" style="4" customWidth="1"/>
    <col min="2" max="2" width="6.75390625" style="4" customWidth="1"/>
    <col min="3" max="3" width="8.75390625" style="4" customWidth="1"/>
    <col min="4" max="4" width="10.125" style="4" customWidth="1"/>
    <col min="5" max="5" width="12.75390625" style="4" customWidth="1"/>
    <col min="6" max="6" width="12.375" style="4" customWidth="1"/>
    <col min="7" max="7" width="12.75390625" style="4" customWidth="1"/>
    <col min="8" max="8" width="12.875" style="4" customWidth="1"/>
    <col min="9" max="12" width="1.37890625" style="4" customWidth="1"/>
    <col min="13" max="15" width="1.25" style="4" customWidth="1"/>
    <col min="16" max="16" width="2.375" style="4" customWidth="1"/>
    <col min="17" max="17" width="1.37890625" style="4" customWidth="1"/>
    <col min="18" max="18" width="2.00390625" style="4" customWidth="1"/>
    <col min="19" max="16384" width="1.37890625" style="4" customWidth="1"/>
  </cols>
  <sheetData>
    <row r="1" spans="1:8" ht="12.75">
      <c r="A1" s="258" t="s">
        <v>23</v>
      </c>
      <c r="B1" s="258"/>
      <c r="C1" s="258"/>
      <c r="D1" s="258"/>
      <c r="E1" s="258"/>
      <c r="F1" s="258"/>
      <c r="G1" s="258"/>
      <c r="H1" s="258"/>
    </row>
    <row r="2" ht="13.5" thickBot="1"/>
    <row r="3" spans="1:8" s="3" customFormat="1" ht="12" customHeight="1">
      <c r="A3" s="102" t="s">
        <v>42</v>
      </c>
      <c r="B3" s="103" t="s">
        <v>6</v>
      </c>
      <c r="C3" s="103" t="s">
        <v>27</v>
      </c>
      <c r="D3" s="103" t="s">
        <v>25</v>
      </c>
      <c r="E3" s="259" t="s">
        <v>31</v>
      </c>
      <c r="F3" s="260"/>
      <c r="G3" s="260"/>
      <c r="H3" s="261"/>
    </row>
    <row r="4" spans="1:8" s="3" customFormat="1" ht="12" customHeight="1">
      <c r="A4" s="104"/>
      <c r="B4" s="47" t="s">
        <v>24</v>
      </c>
      <c r="C4" s="47" t="s">
        <v>28</v>
      </c>
      <c r="D4" s="47" t="s">
        <v>26</v>
      </c>
      <c r="E4" s="47" t="s">
        <v>319</v>
      </c>
      <c r="F4" s="47" t="s">
        <v>320</v>
      </c>
      <c r="G4" s="47" t="s">
        <v>321</v>
      </c>
      <c r="H4" s="105" t="s">
        <v>40</v>
      </c>
    </row>
    <row r="5" spans="1:8" s="3" customFormat="1" ht="12" customHeight="1">
      <c r="A5" s="104"/>
      <c r="B5" s="47"/>
      <c r="C5" s="47" t="s">
        <v>29</v>
      </c>
      <c r="D5" s="47" t="s">
        <v>43</v>
      </c>
      <c r="E5" s="47" t="s">
        <v>32</v>
      </c>
      <c r="F5" s="47" t="s">
        <v>36</v>
      </c>
      <c r="G5" s="47" t="s">
        <v>39</v>
      </c>
      <c r="H5" s="105" t="s">
        <v>41</v>
      </c>
    </row>
    <row r="6" spans="1:8" s="3" customFormat="1" ht="12" customHeight="1">
      <c r="A6" s="104"/>
      <c r="B6" s="47"/>
      <c r="C6" s="47" t="s">
        <v>30</v>
      </c>
      <c r="D6" s="47"/>
      <c r="E6" s="47" t="s">
        <v>33</v>
      </c>
      <c r="F6" s="47" t="s">
        <v>35</v>
      </c>
      <c r="G6" s="47" t="s">
        <v>35</v>
      </c>
      <c r="H6" s="105" t="s">
        <v>37</v>
      </c>
    </row>
    <row r="7" spans="1:8" s="3" customFormat="1" ht="12" customHeight="1">
      <c r="A7" s="104"/>
      <c r="B7" s="47"/>
      <c r="C7" s="47" t="s">
        <v>11</v>
      </c>
      <c r="D7" s="47"/>
      <c r="E7" s="47" t="s">
        <v>34</v>
      </c>
      <c r="F7" s="47" t="s">
        <v>37</v>
      </c>
      <c r="G7" s="47" t="s">
        <v>37</v>
      </c>
      <c r="H7" s="105" t="s">
        <v>38</v>
      </c>
    </row>
    <row r="8" spans="1:8" s="3" customFormat="1" ht="12" customHeight="1" thickBot="1">
      <c r="A8" s="104"/>
      <c r="B8" s="47"/>
      <c r="C8" s="47" t="s">
        <v>299</v>
      </c>
      <c r="D8" s="47"/>
      <c r="E8" s="47" t="s">
        <v>35</v>
      </c>
      <c r="F8" s="47" t="s">
        <v>38</v>
      </c>
      <c r="G8" s="47" t="s">
        <v>38</v>
      </c>
      <c r="H8" s="105"/>
    </row>
    <row r="9" spans="1:8" s="3" customFormat="1" ht="12" customHeight="1" thickBot="1">
      <c r="A9" s="136">
        <v>1</v>
      </c>
      <c r="B9" s="137">
        <v>2</v>
      </c>
      <c r="C9" s="137">
        <v>3</v>
      </c>
      <c r="D9" s="137">
        <v>4</v>
      </c>
      <c r="E9" s="137">
        <v>5</v>
      </c>
      <c r="F9" s="137">
        <v>6</v>
      </c>
      <c r="G9" s="137">
        <v>7</v>
      </c>
      <c r="H9" s="138">
        <v>8</v>
      </c>
    </row>
    <row r="10" spans="1:8" ht="13.5" customHeight="1">
      <c r="A10" s="135" t="s">
        <v>180</v>
      </c>
      <c r="B10" s="48" t="s">
        <v>49</v>
      </c>
      <c r="C10" s="49" t="s">
        <v>54</v>
      </c>
      <c r="D10" s="49" t="s">
        <v>54</v>
      </c>
      <c r="E10" s="144">
        <v>482688.98</v>
      </c>
      <c r="F10" s="144">
        <f>E11</f>
        <v>0</v>
      </c>
      <c r="G10" s="144">
        <f>E11</f>
        <v>0</v>
      </c>
      <c r="H10" s="106"/>
    </row>
    <row r="11" spans="1:8" ht="13.5" customHeight="1">
      <c r="A11" s="107" t="s">
        <v>181</v>
      </c>
      <c r="B11" s="39" t="s">
        <v>50</v>
      </c>
      <c r="C11" s="34" t="s">
        <v>54</v>
      </c>
      <c r="D11" s="34" t="s">
        <v>54</v>
      </c>
      <c r="E11" s="156">
        <f>E10+E12-E46</f>
        <v>0</v>
      </c>
      <c r="F11" s="156">
        <f>F10+F12-F46</f>
        <v>0</v>
      </c>
      <c r="G11" s="156">
        <f>G10+G12-G46</f>
        <v>0</v>
      </c>
      <c r="H11" s="108"/>
    </row>
    <row r="12" spans="1:8" ht="13.5" customHeight="1">
      <c r="A12" s="109" t="s">
        <v>46</v>
      </c>
      <c r="B12" s="68" t="s">
        <v>51</v>
      </c>
      <c r="C12" s="69"/>
      <c r="D12" s="70"/>
      <c r="E12" s="157">
        <f>E13+E16+E25+E32+E35+E41</f>
        <v>49906078.93000001</v>
      </c>
      <c r="F12" s="157">
        <f>F13+F16+F25+F32+F35+F41</f>
        <v>49028624.46560001</v>
      </c>
      <c r="G12" s="157">
        <f>G13+G16+G25+G32+G35+G41</f>
        <v>51212804.46560001</v>
      </c>
      <c r="H12" s="110"/>
    </row>
    <row r="13" spans="1:8" ht="12.75">
      <c r="A13" s="111" t="s">
        <v>47</v>
      </c>
      <c r="B13" s="235" t="s">
        <v>52</v>
      </c>
      <c r="C13" s="237" t="s">
        <v>53</v>
      </c>
      <c r="D13" s="265"/>
      <c r="E13" s="241"/>
      <c r="F13" s="241"/>
      <c r="G13" s="241"/>
      <c r="H13" s="233"/>
    </row>
    <row r="14" spans="1:8" ht="12.75">
      <c r="A14" s="113" t="s">
        <v>48</v>
      </c>
      <c r="B14" s="236"/>
      <c r="C14" s="238"/>
      <c r="D14" s="266"/>
      <c r="E14" s="242"/>
      <c r="F14" s="242"/>
      <c r="G14" s="242"/>
      <c r="H14" s="234"/>
    </row>
    <row r="15" spans="1:8" ht="12.75">
      <c r="A15" s="114" t="s">
        <v>47</v>
      </c>
      <c r="B15" s="25" t="s">
        <v>55</v>
      </c>
      <c r="C15" s="29"/>
      <c r="D15" s="58"/>
      <c r="E15" s="158"/>
      <c r="F15" s="158"/>
      <c r="G15" s="158"/>
      <c r="H15" s="112"/>
    </row>
    <row r="16" spans="1:8" ht="12.75">
      <c r="A16" s="115" t="s">
        <v>57</v>
      </c>
      <c r="B16" s="65" t="s">
        <v>300</v>
      </c>
      <c r="C16" s="66" t="s">
        <v>56</v>
      </c>
      <c r="D16" s="67"/>
      <c r="E16" s="160">
        <f>SUM(E17:E24)</f>
        <v>47859978.93000001</v>
      </c>
      <c r="F16" s="160">
        <f>SUM(F17:F24)</f>
        <v>47221704.46560001</v>
      </c>
      <c r="G16" s="160">
        <f>SUM(G17:G24)</f>
        <v>47206704.46560001</v>
      </c>
      <c r="H16" s="116"/>
    </row>
    <row r="17" spans="1:8" ht="12.75">
      <c r="A17" s="117" t="s">
        <v>47</v>
      </c>
      <c r="B17" s="235" t="s">
        <v>58</v>
      </c>
      <c r="C17" s="237" t="s">
        <v>56</v>
      </c>
      <c r="D17" s="254">
        <v>131</v>
      </c>
      <c r="E17" s="161"/>
      <c r="F17" s="161"/>
      <c r="G17" s="161"/>
      <c r="H17" s="262"/>
    </row>
    <row r="18" spans="1:8" ht="12.75">
      <c r="A18" s="118" t="s">
        <v>196</v>
      </c>
      <c r="B18" s="247"/>
      <c r="C18" s="248"/>
      <c r="D18" s="255"/>
      <c r="E18" s="162"/>
      <c r="F18" s="162"/>
      <c r="G18" s="162"/>
      <c r="H18" s="263"/>
    </row>
    <row r="19" spans="1:8" ht="12.75">
      <c r="A19" s="118" t="s">
        <v>198</v>
      </c>
      <c r="B19" s="247"/>
      <c r="C19" s="248"/>
      <c r="D19" s="255"/>
      <c r="E19" s="162"/>
      <c r="F19" s="162"/>
      <c r="G19" s="162"/>
      <c r="H19" s="263"/>
    </row>
    <row r="20" spans="1:8" ht="12.75">
      <c r="A20" s="114" t="s">
        <v>197</v>
      </c>
      <c r="B20" s="236"/>
      <c r="C20" s="238"/>
      <c r="D20" s="256"/>
      <c r="E20" s="163">
        <v>45059978.93000001</v>
      </c>
      <c r="F20" s="163">
        <v>44421704.46560001</v>
      </c>
      <c r="G20" s="163">
        <v>44406704.46560001</v>
      </c>
      <c r="H20" s="264"/>
    </row>
    <row r="21" spans="1:8" ht="12.75">
      <c r="A21" s="119" t="s">
        <v>199</v>
      </c>
      <c r="B21" s="235" t="s">
        <v>59</v>
      </c>
      <c r="C21" s="237" t="s">
        <v>56</v>
      </c>
      <c r="D21" s="239"/>
      <c r="E21" s="241"/>
      <c r="F21" s="241"/>
      <c r="G21" s="241"/>
      <c r="H21" s="233"/>
    </row>
    <row r="22" spans="1:8" ht="12.75">
      <c r="A22" s="118" t="s">
        <v>201</v>
      </c>
      <c r="B22" s="247"/>
      <c r="C22" s="248"/>
      <c r="D22" s="249"/>
      <c r="E22" s="257"/>
      <c r="F22" s="257"/>
      <c r="G22" s="257"/>
      <c r="H22" s="246"/>
    </row>
    <row r="23" spans="1:8" ht="12.75">
      <c r="A23" s="114" t="s">
        <v>200</v>
      </c>
      <c r="B23" s="236"/>
      <c r="C23" s="238"/>
      <c r="D23" s="240"/>
      <c r="E23" s="242"/>
      <c r="F23" s="242"/>
      <c r="G23" s="242"/>
      <c r="H23" s="234"/>
    </row>
    <row r="24" spans="1:8" ht="25.5">
      <c r="A24" s="121" t="s">
        <v>328</v>
      </c>
      <c r="B24" s="28" t="s">
        <v>329</v>
      </c>
      <c r="C24" s="31" t="s">
        <v>56</v>
      </c>
      <c r="D24" s="61">
        <v>131</v>
      </c>
      <c r="E24" s="159">
        <v>2800000</v>
      </c>
      <c r="F24" s="159">
        <v>2800000</v>
      </c>
      <c r="G24" s="159">
        <v>2800000</v>
      </c>
      <c r="H24" s="106"/>
    </row>
    <row r="25" spans="1:8" ht="13.5" customHeight="1">
      <c r="A25" s="122" t="s">
        <v>60</v>
      </c>
      <c r="B25" s="32" t="s">
        <v>61</v>
      </c>
      <c r="C25" s="33" t="s">
        <v>62</v>
      </c>
      <c r="D25" s="64"/>
      <c r="E25" s="164">
        <f>SUM(E26:E31)</f>
        <v>0</v>
      </c>
      <c r="F25" s="164">
        <f>SUM(F26:F31)</f>
        <v>0</v>
      </c>
      <c r="G25" s="164">
        <f>SUM(G26:G31)</f>
        <v>0</v>
      </c>
      <c r="H25" s="123"/>
    </row>
    <row r="26" spans="1:8" ht="12.75">
      <c r="A26" s="117" t="s">
        <v>47</v>
      </c>
      <c r="B26" s="235" t="s">
        <v>63</v>
      </c>
      <c r="C26" s="237" t="s">
        <v>62</v>
      </c>
      <c r="D26" s="239">
        <v>141</v>
      </c>
      <c r="E26" s="241"/>
      <c r="F26" s="241"/>
      <c r="G26" s="241"/>
      <c r="H26" s="233"/>
    </row>
    <row r="27" spans="1:8" ht="25.5">
      <c r="A27" s="121" t="s">
        <v>322</v>
      </c>
      <c r="B27" s="236"/>
      <c r="C27" s="238"/>
      <c r="D27" s="240"/>
      <c r="E27" s="242"/>
      <c r="F27" s="242"/>
      <c r="G27" s="242"/>
      <c r="H27" s="234"/>
    </row>
    <row r="28" spans="1:8" ht="12.75">
      <c r="A28" s="114" t="s">
        <v>323</v>
      </c>
      <c r="B28" s="28"/>
      <c r="C28" s="31"/>
      <c r="D28" s="61">
        <v>142</v>
      </c>
      <c r="E28" s="159"/>
      <c r="F28" s="159"/>
      <c r="G28" s="159"/>
      <c r="H28" s="106"/>
    </row>
    <row r="29" spans="1:8" ht="12.75">
      <c r="A29" s="114" t="s">
        <v>324</v>
      </c>
      <c r="B29" s="28"/>
      <c r="C29" s="31"/>
      <c r="D29" s="61">
        <v>143</v>
      </c>
      <c r="E29" s="159"/>
      <c r="F29" s="159"/>
      <c r="G29" s="159"/>
      <c r="H29" s="106"/>
    </row>
    <row r="30" spans="1:8" ht="12.75">
      <c r="A30" s="114" t="s">
        <v>325</v>
      </c>
      <c r="B30" s="28"/>
      <c r="C30" s="31"/>
      <c r="D30" s="61">
        <v>144</v>
      </c>
      <c r="E30" s="159"/>
      <c r="F30" s="159"/>
      <c r="G30" s="159"/>
      <c r="H30" s="106"/>
    </row>
    <row r="31" spans="1:8" ht="12.75">
      <c r="A31" s="114" t="s">
        <v>326</v>
      </c>
      <c r="B31" s="28"/>
      <c r="C31" s="31"/>
      <c r="D31" s="61">
        <v>145</v>
      </c>
      <c r="E31" s="159"/>
      <c r="F31" s="159"/>
      <c r="G31" s="159"/>
      <c r="H31" s="106"/>
    </row>
    <row r="32" spans="1:8" ht="13.5" customHeight="1">
      <c r="A32" s="122" t="s">
        <v>64</v>
      </c>
      <c r="B32" s="32" t="s">
        <v>65</v>
      </c>
      <c r="C32" s="33" t="s">
        <v>66</v>
      </c>
      <c r="D32" s="64"/>
      <c r="E32" s="164">
        <f>E34</f>
        <v>2046100</v>
      </c>
      <c r="F32" s="164">
        <f>F34</f>
        <v>1806920</v>
      </c>
      <c r="G32" s="164">
        <f>G34</f>
        <v>4006100</v>
      </c>
      <c r="H32" s="123"/>
    </row>
    <row r="33" spans="1:8" ht="12.75">
      <c r="A33" s="117" t="s">
        <v>47</v>
      </c>
      <c r="B33" s="235"/>
      <c r="C33" s="237"/>
      <c r="D33" s="239">
        <v>152</v>
      </c>
      <c r="E33" s="143"/>
      <c r="F33" s="143"/>
      <c r="G33" s="143"/>
      <c r="H33" s="233"/>
    </row>
    <row r="34" spans="1:8" ht="38.25">
      <c r="A34" s="121" t="s">
        <v>365</v>
      </c>
      <c r="B34" s="236"/>
      <c r="C34" s="238"/>
      <c r="D34" s="240"/>
      <c r="E34" s="144">
        <v>2046100</v>
      </c>
      <c r="F34" s="144">
        <v>1806920</v>
      </c>
      <c r="G34" s="144">
        <v>4006100</v>
      </c>
      <c r="H34" s="234"/>
    </row>
    <row r="35" spans="1:8" ht="12.75">
      <c r="A35" s="122" t="s">
        <v>356</v>
      </c>
      <c r="B35" s="32" t="s">
        <v>357</v>
      </c>
      <c r="C35" s="33" t="s">
        <v>358</v>
      </c>
      <c r="D35" s="64"/>
      <c r="E35" s="164"/>
      <c r="F35" s="164"/>
      <c r="G35" s="164"/>
      <c r="H35" s="123"/>
    </row>
    <row r="36" spans="1:8" ht="12.75">
      <c r="A36" s="117" t="s">
        <v>47</v>
      </c>
      <c r="B36" s="235" t="s">
        <v>359</v>
      </c>
      <c r="C36" s="237" t="s">
        <v>358</v>
      </c>
      <c r="D36" s="239"/>
      <c r="E36" s="241"/>
      <c r="F36" s="241"/>
      <c r="G36" s="241"/>
      <c r="H36" s="233"/>
    </row>
    <row r="37" spans="1:8" ht="12.75">
      <c r="A37" s="114" t="s">
        <v>360</v>
      </c>
      <c r="B37" s="236"/>
      <c r="C37" s="238"/>
      <c r="D37" s="240"/>
      <c r="E37" s="242"/>
      <c r="F37" s="242"/>
      <c r="G37" s="242"/>
      <c r="H37" s="234"/>
    </row>
    <row r="38" spans="1:8" ht="12.75">
      <c r="A38" s="124" t="s">
        <v>361</v>
      </c>
      <c r="B38" s="39" t="s">
        <v>362</v>
      </c>
      <c r="C38" s="34" t="s">
        <v>358</v>
      </c>
      <c r="D38" s="62"/>
      <c r="E38" s="156"/>
      <c r="F38" s="156"/>
      <c r="G38" s="156"/>
      <c r="H38" s="108"/>
    </row>
    <row r="39" spans="1:8" ht="12.75">
      <c r="A39" s="125" t="s">
        <v>363</v>
      </c>
      <c r="B39" s="39" t="s">
        <v>364</v>
      </c>
      <c r="C39" s="34"/>
      <c r="D39" s="62"/>
      <c r="E39" s="156"/>
      <c r="F39" s="156"/>
      <c r="G39" s="156"/>
      <c r="H39" s="108"/>
    </row>
    <row r="40" spans="1:8" ht="12.75">
      <c r="A40" s="117" t="s">
        <v>47</v>
      </c>
      <c r="B40" s="25"/>
      <c r="C40" s="29"/>
      <c r="D40" s="59"/>
      <c r="E40" s="158"/>
      <c r="F40" s="158"/>
      <c r="G40" s="158"/>
      <c r="H40" s="112"/>
    </row>
    <row r="41" spans="1:8" ht="13.5" customHeight="1">
      <c r="A41" s="122" t="s">
        <v>327</v>
      </c>
      <c r="B41" s="32" t="s">
        <v>67</v>
      </c>
      <c r="C41" s="33" t="s">
        <v>54</v>
      </c>
      <c r="D41" s="64"/>
      <c r="E41" s="164">
        <f>E44</f>
        <v>0</v>
      </c>
      <c r="F41" s="164">
        <f>F44</f>
        <v>0</v>
      </c>
      <c r="G41" s="164">
        <f>G44</f>
        <v>0</v>
      </c>
      <c r="H41" s="123"/>
    </row>
    <row r="42" spans="1:8" ht="12.75">
      <c r="A42" s="117" t="s">
        <v>68</v>
      </c>
      <c r="B42" s="235" t="s">
        <v>69</v>
      </c>
      <c r="C42" s="237" t="s">
        <v>70</v>
      </c>
      <c r="D42" s="239">
        <v>510</v>
      </c>
      <c r="E42" s="143"/>
      <c r="F42" s="143"/>
      <c r="G42" s="143"/>
      <c r="H42" s="233" t="s">
        <v>54</v>
      </c>
    </row>
    <row r="43" spans="1:8" ht="12.75">
      <c r="A43" s="118" t="s">
        <v>202</v>
      </c>
      <c r="B43" s="247"/>
      <c r="C43" s="248"/>
      <c r="D43" s="249"/>
      <c r="E43" s="145"/>
      <c r="F43" s="145"/>
      <c r="G43" s="145"/>
      <c r="H43" s="246"/>
    </row>
    <row r="44" spans="1:8" ht="12.75">
      <c r="A44" s="114" t="s">
        <v>203</v>
      </c>
      <c r="B44" s="236"/>
      <c r="C44" s="238"/>
      <c r="D44" s="240"/>
      <c r="E44" s="144">
        <v>0</v>
      </c>
      <c r="F44" s="144">
        <v>0</v>
      </c>
      <c r="G44" s="144">
        <v>0</v>
      </c>
      <c r="H44" s="234"/>
    </row>
    <row r="45" spans="1:8" ht="13.5" customHeight="1">
      <c r="A45" s="124"/>
      <c r="B45" s="39"/>
      <c r="C45" s="34"/>
      <c r="D45" s="62"/>
      <c r="E45" s="147"/>
      <c r="F45" s="147"/>
      <c r="G45" s="147"/>
      <c r="H45" s="108"/>
    </row>
    <row r="46" spans="1:8" ht="13.5" customHeight="1">
      <c r="A46" s="109" t="s">
        <v>71</v>
      </c>
      <c r="B46" s="68" t="s">
        <v>72</v>
      </c>
      <c r="C46" s="69" t="s">
        <v>54</v>
      </c>
      <c r="D46" s="70"/>
      <c r="E46" s="148">
        <f>E47+E71+E87+E93+E99+E102+E127</f>
        <v>50388767.910000004</v>
      </c>
      <c r="F46" s="148">
        <f>F47+F71+F87+F93+F99+F102+F127</f>
        <v>49028624.46560001</v>
      </c>
      <c r="G46" s="148">
        <f>G47+G71+G87+G93+G99+G102+G127</f>
        <v>51212804.46560001</v>
      </c>
      <c r="H46" s="110"/>
    </row>
    <row r="47" spans="1:8" ht="12.75">
      <c r="A47" s="111" t="s">
        <v>47</v>
      </c>
      <c r="B47" s="235" t="s">
        <v>74</v>
      </c>
      <c r="C47" s="237" t="s">
        <v>54</v>
      </c>
      <c r="D47" s="239"/>
      <c r="E47" s="243">
        <f>SUM(E49:E58)+E63+E65+E66</f>
        <v>37992356.89</v>
      </c>
      <c r="F47" s="243">
        <f>SUM(F49:F58)+F63+F65+F66</f>
        <v>37895282.42560001</v>
      </c>
      <c r="G47" s="243">
        <f>SUM(G49:G58)+G63+G65+G66</f>
        <v>37895282.42560001</v>
      </c>
      <c r="H47" s="233" t="s">
        <v>54</v>
      </c>
    </row>
    <row r="48" spans="1:8" ht="12.75">
      <c r="A48" s="113" t="s">
        <v>73</v>
      </c>
      <c r="B48" s="236"/>
      <c r="C48" s="238"/>
      <c r="D48" s="240"/>
      <c r="E48" s="244"/>
      <c r="F48" s="244"/>
      <c r="G48" s="244"/>
      <c r="H48" s="234"/>
    </row>
    <row r="49" spans="1:8" ht="12.75">
      <c r="A49" s="118" t="s">
        <v>47</v>
      </c>
      <c r="B49" s="235" t="s">
        <v>75</v>
      </c>
      <c r="C49" s="237" t="s">
        <v>76</v>
      </c>
      <c r="D49" s="239">
        <v>211</v>
      </c>
      <c r="E49" s="153"/>
      <c r="F49" s="153"/>
      <c r="G49" s="153"/>
      <c r="H49" s="233" t="s">
        <v>54</v>
      </c>
    </row>
    <row r="50" spans="1:8" ht="12.75">
      <c r="A50" s="114" t="s">
        <v>77</v>
      </c>
      <c r="B50" s="236"/>
      <c r="C50" s="238"/>
      <c r="D50" s="240"/>
      <c r="E50" s="146">
        <v>29090869.740000002</v>
      </c>
      <c r="F50" s="146">
        <v>29090869.740000002</v>
      </c>
      <c r="G50" s="146">
        <v>29090869.740000002</v>
      </c>
      <c r="H50" s="234"/>
    </row>
    <row r="51" spans="1:8" ht="12.75">
      <c r="A51" s="114"/>
      <c r="B51" s="28"/>
      <c r="C51" s="31" t="s">
        <v>76</v>
      </c>
      <c r="D51" s="61">
        <v>266</v>
      </c>
      <c r="E51" s="150">
        <v>84557.95999999999</v>
      </c>
      <c r="F51" s="150">
        <v>10000</v>
      </c>
      <c r="G51" s="150">
        <v>10000</v>
      </c>
      <c r="H51" s="106"/>
    </row>
    <row r="52" spans="1:8" ht="13.5" customHeight="1">
      <c r="A52" s="124" t="s">
        <v>78</v>
      </c>
      <c r="B52" s="39" t="s">
        <v>79</v>
      </c>
      <c r="C52" s="34" t="s">
        <v>82</v>
      </c>
      <c r="D52" s="62">
        <v>212</v>
      </c>
      <c r="E52" s="147">
        <v>0</v>
      </c>
      <c r="F52" s="147">
        <v>0</v>
      </c>
      <c r="G52" s="147">
        <v>0</v>
      </c>
      <c r="H52" s="108" t="s">
        <v>54</v>
      </c>
    </row>
    <row r="53" spans="1:8" ht="13.5" customHeight="1">
      <c r="A53" s="117"/>
      <c r="B53" s="25"/>
      <c r="C53" s="29" t="s">
        <v>82</v>
      </c>
      <c r="D53" s="59">
        <v>226</v>
      </c>
      <c r="E53" s="149">
        <v>2000</v>
      </c>
      <c r="F53" s="149">
        <v>2000</v>
      </c>
      <c r="G53" s="149">
        <v>2000</v>
      </c>
      <c r="H53" s="112"/>
    </row>
    <row r="54" spans="1:8" ht="12.75">
      <c r="A54" s="117" t="s">
        <v>204</v>
      </c>
      <c r="B54" s="235" t="s">
        <v>80</v>
      </c>
      <c r="C54" s="237" t="s">
        <v>83</v>
      </c>
      <c r="D54" s="239">
        <v>212</v>
      </c>
      <c r="E54" s="143"/>
      <c r="F54" s="143"/>
      <c r="G54" s="143"/>
      <c r="H54" s="233" t="s">
        <v>54</v>
      </c>
    </row>
    <row r="55" spans="1:8" ht="12.75">
      <c r="A55" s="114" t="s">
        <v>205</v>
      </c>
      <c r="B55" s="236"/>
      <c r="C55" s="238"/>
      <c r="D55" s="240"/>
      <c r="E55" s="144"/>
      <c r="F55" s="144"/>
      <c r="G55" s="144"/>
      <c r="H55" s="234"/>
    </row>
    <row r="56" spans="1:8" ht="12.75">
      <c r="A56" s="118"/>
      <c r="B56" s="26"/>
      <c r="C56" s="30" t="s">
        <v>83</v>
      </c>
      <c r="D56" s="60">
        <v>226</v>
      </c>
      <c r="E56" s="151">
        <v>3950</v>
      </c>
      <c r="F56" s="151">
        <v>3950</v>
      </c>
      <c r="G56" s="151">
        <v>3950</v>
      </c>
      <c r="H56" s="120"/>
    </row>
    <row r="57" spans="1:8" ht="12.75">
      <c r="A57" s="119" t="s">
        <v>206</v>
      </c>
      <c r="B57" s="235" t="s">
        <v>81</v>
      </c>
      <c r="C57" s="237" t="s">
        <v>84</v>
      </c>
      <c r="D57" s="239"/>
      <c r="E57" s="252">
        <f>SUM(E59:E61)</f>
        <v>8810979.190000001</v>
      </c>
      <c r="F57" s="252">
        <f>SUM(F59:F61)</f>
        <v>8788462.685600001</v>
      </c>
      <c r="G57" s="252">
        <f>SUM(G59:G61)</f>
        <v>8788462.685600001</v>
      </c>
      <c r="H57" s="233" t="s">
        <v>54</v>
      </c>
    </row>
    <row r="58" spans="1:8" ht="12.75">
      <c r="A58" s="114" t="s">
        <v>207</v>
      </c>
      <c r="B58" s="236"/>
      <c r="C58" s="238"/>
      <c r="D58" s="240"/>
      <c r="E58" s="253"/>
      <c r="F58" s="253"/>
      <c r="G58" s="253"/>
      <c r="H58" s="234"/>
    </row>
    <row r="59" spans="1:8" ht="12.75">
      <c r="A59" s="126" t="s">
        <v>47</v>
      </c>
      <c r="B59" s="235" t="s">
        <v>86</v>
      </c>
      <c r="C59" s="237" t="s">
        <v>84</v>
      </c>
      <c r="D59" s="239">
        <v>213</v>
      </c>
      <c r="E59" s="153"/>
      <c r="F59" s="153"/>
      <c r="G59" s="153"/>
      <c r="H59" s="233" t="s">
        <v>54</v>
      </c>
    </row>
    <row r="60" spans="1:8" ht="12.75">
      <c r="A60" s="127" t="s">
        <v>85</v>
      </c>
      <c r="B60" s="236"/>
      <c r="C60" s="238"/>
      <c r="D60" s="240"/>
      <c r="E60" s="146">
        <v>8810979.190000001</v>
      </c>
      <c r="F60" s="146">
        <v>8788462.685600001</v>
      </c>
      <c r="G60" s="146">
        <v>8788462.685600001</v>
      </c>
      <c r="H60" s="234"/>
    </row>
    <row r="61" spans="1:8" ht="15" customHeight="1">
      <c r="A61" s="128" t="s">
        <v>87</v>
      </c>
      <c r="B61" s="39" t="s">
        <v>88</v>
      </c>
      <c r="C61" s="34" t="s">
        <v>84</v>
      </c>
      <c r="D61" s="62"/>
      <c r="E61" s="147"/>
      <c r="F61" s="147"/>
      <c r="G61" s="147"/>
      <c r="H61" s="108" t="s">
        <v>54</v>
      </c>
    </row>
    <row r="62" spans="1:8" ht="12.75">
      <c r="A62" s="117" t="s">
        <v>208</v>
      </c>
      <c r="B62" s="235" t="s">
        <v>89</v>
      </c>
      <c r="C62" s="237" t="s">
        <v>91</v>
      </c>
      <c r="D62" s="239"/>
      <c r="E62" s="143"/>
      <c r="F62" s="143"/>
      <c r="G62" s="143"/>
      <c r="H62" s="233" t="s">
        <v>54</v>
      </c>
    </row>
    <row r="63" spans="1:8" ht="12.75">
      <c r="A63" s="114" t="s">
        <v>209</v>
      </c>
      <c r="B63" s="236"/>
      <c r="C63" s="238"/>
      <c r="D63" s="240"/>
      <c r="E63" s="144"/>
      <c r="F63" s="144"/>
      <c r="G63" s="144"/>
      <c r="H63" s="234"/>
    </row>
    <row r="64" spans="1:8" ht="12.75">
      <c r="A64" s="117" t="s">
        <v>210</v>
      </c>
      <c r="B64" s="235" t="s">
        <v>90</v>
      </c>
      <c r="C64" s="237" t="s">
        <v>92</v>
      </c>
      <c r="D64" s="239"/>
      <c r="E64" s="143"/>
      <c r="F64" s="143"/>
      <c r="G64" s="143"/>
      <c r="H64" s="233" t="s">
        <v>54</v>
      </c>
    </row>
    <row r="65" spans="1:8" ht="12.75">
      <c r="A65" s="114" t="s">
        <v>209</v>
      </c>
      <c r="B65" s="236"/>
      <c r="C65" s="238"/>
      <c r="D65" s="240"/>
      <c r="E65" s="144"/>
      <c r="F65" s="144"/>
      <c r="G65" s="144"/>
      <c r="H65" s="234"/>
    </row>
    <row r="66" spans="1:8" ht="12.75">
      <c r="A66" s="119" t="s">
        <v>211</v>
      </c>
      <c r="B66" s="235" t="s">
        <v>93</v>
      </c>
      <c r="C66" s="237" t="s">
        <v>96</v>
      </c>
      <c r="D66" s="239"/>
      <c r="E66" s="243">
        <f>SUM(E68:E70)</f>
        <v>0</v>
      </c>
      <c r="F66" s="243">
        <f>SUM(F68:F70)</f>
        <v>0</v>
      </c>
      <c r="G66" s="243">
        <f>SUM(G68:G70)</f>
        <v>0</v>
      </c>
      <c r="H66" s="233" t="s">
        <v>54</v>
      </c>
    </row>
    <row r="67" spans="1:8" ht="12.75">
      <c r="A67" s="114" t="s">
        <v>212</v>
      </c>
      <c r="B67" s="236"/>
      <c r="C67" s="238"/>
      <c r="D67" s="240"/>
      <c r="E67" s="244"/>
      <c r="F67" s="244"/>
      <c r="G67" s="244"/>
      <c r="H67" s="234"/>
    </row>
    <row r="68" spans="1:8" ht="12.75">
      <c r="A68" s="126" t="s">
        <v>47</v>
      </c>
      <c r="B68" s="235" t="s">
        <v>94</v>
      </c>
      <c r="C68" s="237" t="s">
        <v>96</v>
      </c>
      <c r="D68" s="239"/>
      <c r="E68" s="243"/>
      <c r="F68" s="243"/>
      <c r="G68" s="243"/>
      <c r="H68" s="233" t="s">
        <v>54</v>
      </c>
    </row>
    <row r="69" spans="1:8" ht="12.75">
      <c r="A69" s="127" t="s">
        <v>99</v>
      </c>
      <c r="B69" s="236"/>
      <c r="C69" s="238"/>
      <c r="D69" s="240"/>
      <c r="E69" s="244"/>
      <c r="F69" s="244"/>
      <c r="G69" s="244"/>
      <c r="H69" s="234"/>
    </row>
    <row r="70" spans="1:8" ht="13.5" customHeight="1">
      <c r="A70" s="128" t="s">
        <v>100</v>
      </c>
      <c r="B70" s="39" t="s">
        <v>95</v>
      </c>
      <c r="C70" s="140" t="s">
        <v>96</v>
      </c>
      <c r="D70" s="141"/>
      <c r="E70" s="153"/>
      <c r="F70" s="153"/>
      <c r="G70" s="147"/>
      <c r="H70" s="108" t="s">
        <v>54</v>
      </c>
    </row>
    <row r="71" spans="1:8" ht="13.5" customHeight="1">
      <c r="A71" s="125" t="s">
        <v>101</v>
      </c>
      <c r="B71" s="139" t="s">
        <v>97</v>
      </c>
      <c r="C71" s="34" t="s">
        <v>98</v>
      </c>
      <c r="D71" s="62"/>
      <c r="E71" s="147">
        <f>E72+E79+E83+E84+E86</f>
        <v>0</v>
      </c>
      <c r="F71" s="147">
        <f>F72+F79+F83+F84+F86</f>
        <v>0</v>
      </c>
      <c r="G71" s="147">
        <f>G72+G79+G83+G84+G86</f>
        <v>0</v>
      </c>
      <c r="H71" s="108" t="s">
        <v>54</v>
      </c>
    </row>
    <row r="72" spans="1:8" ht="12.75">
      <c r="A72" s="117" t="s">
        <v>47</v>
      </c>
      <c r="B72" s="235" t="s">
        <v>102</v>
      </c>
      <c r="C72" s="248" t="s">
        <v>103</v>
      </c>
      <c r="D72" s="249"/>
      <c r="E72" s="245"/>
      <c r="F72" s="245"/>
      <c r="G72" s="243"/>
      <c r="H72" s="233" t="s">
        <v>54</v>
      </c>
    </row>
    <row r="73" spans="1:8" ht="12.75">
      <c r="A73" s="118" t="s">
        <v>214</v>
      </c>
      <c r="B73" s="247"/>
      <c r="C73" s="248"/>
      <c r="D73" s="249"/>
      <c r="E73" s="245"/>
      <c r="F73" s="245"/>
      <c r="G73" s="245"/>
      <c r="H73" s="246"/>
    </row>
    <row r="74" spans="1:8" ht="12.75">
      <c r="A74" s="114" t="s">
        <v>213</v>
      </c>
      <c r="B74" s="236"/>
      <c r="C74" s="238"/>
      <c r="D74" s="240"/>
      <c r="E74" s="244"/>
      <c r="F74" s="244"/>
      <c r="G74" s="244"/>
      <c r="H74" s="234"/>
    </row>
    <row r="75" spans="1:8" ht="12.75">
      <c r="A75" s="126" t="s">
        <v>68</v>
      </c>
      <c r="B75" s="235" t="s">
        <v>105</v>
      </c>
      <c r="C75" s="237" t="s">
        <v>104</v>
      </c>
      <c r="D75" s="239"/>
      <c r="E75" s="243"/>
      <c r="F75" s="243"/>
      <c r="G75" s="243"/>
      <c r="H75" s="233" t="s">
        <v>54</v>
      </c>
    </row>
    <row r="76" spans="1:8" ht="12.75">
      <c r="A76" s="129" t="s">
        <v>107</v>
      </c>
      <c r="B76" s="247"/>
      <c r="C76" s="248"/>
      <c r="D76" s="249"/>
      <c r="E76" s="245"/>
      <c r="F76" s="245"/>
      <c r="G76" s="245"/>
      <c r="H76" s="246"/>
    </row>
    <row r="77" spans="1:8" ht="12.75">
      <c r="A77" s="127" t="s">
        <v>106</v>
      </c>
      <c r="B77" s="236"/>
      <c r="C77" s="238"/>
      <c r="D77" s="240"/>
      <c r="E77" s="244"/>
      <c r="F77" s="244"/>
      <c r="G77" s="244"/>
      <c r="H77" s="234"/>
    </row>
    <row r="78" spans="1:8" ht="13.5" customHeight="1">
      <c r="A78" s="128"/>
      <c r="B78" s="39"/>
      <c r="C78" s="34"/>
      <c r="D78" s="62"/>
      <c r="E78" s="147"/>
      <c r="F78" s="147"/>
      <c r="G78" s="147"/>
      <c r="H78" s="108"/>
    </row>
    <row r="79" spans="1:8" ht="12.75">
      <c r="A79" s="117" t="s">
        <v>122</v>
      </c>
      <c r="B79" s="235" t="s">
        <v>108</v>
      </c>
      <c r="C79" s="237" t="s">
        <v>113</v>
      </c>
      <c r="D79" s="239"/>
      <c r="E79" s="243"/>
      <c r="F79" s="243"/>
      <c r="G79" s="243"/>
      <c r="H79" s="233" t="s">
        <v>54</v>
      </c>
    </row>
    <row r="80" spans="1:8" ht="12.75">
      <c r="A80" s="114" t="s">
        <v>123</v>
      </c>
      <c r="B80" s="236"/>
      <c r="C80" s="238"/>
      <c r="D80" s="240"/>
      <c r="E80" s="244"/>
      <c r="F80" s="244"/>
      <c r="G80" s="244"/>
      <c r="H80" s="234"/>
    </row>
    <row r="81" spans="1:8" ht="12.75">
      <c r="A81" s="119" t="s">
        <v>215</v>
      </c>
      <c r="B81" s="235" t="s">
        <v>109</v>
      </c>
      <c r="C81" s="237" t="s">
        <v>111</v>
      </c>
      <c r="D81" s="239">
        <v>296</v>
      </c>
      <c r="E81" s="143"/>
      <c r="F81" s="143"/>
      <c r="G81" s="143"/>
      <c r="H81" s="233" t="s">
        <v>54</v>
      </c>
    </row>
    <row r="82" spans="1:8" ht="12.75">
      <c r="A82" s="118" t="s">
        <v>216</v>
      </c>
      <c r="B82" s="247"/>
      <c r="C82" s="248"/>
      <c r="D82" s="249"/>
      <c r="E82" s="145"/>
      <c r="F82" s="145"/>
      <c r="G82" s="145"/>
      <c r="H82" s="246"/>
    </row>
    <row r="83" spans="1:8" ht="12.75">
      <c r="A83" s="114" t="s">
        <v>301</v>
      </c>
      <c r="B83" s="236"/>
      <c r="C83" s="238"/>
      <c r="D83" s="240"/>
      <c r="E83" s="144"/>
      <c r="F83" s="144"/>
      <c r="G83" s="144"/>
      <c r="H83" s="234"/>
    </row>
    <row r="84" spans="1:8" ht="12.75">
      <c r="A84" s="117" t="s">
        <v>217</v>
      </c>
      <c r="B84" s="235" t="s">
        <v>110</v>
      </c>
      <c r="C84" s="237" t="s">
        <v>112</v>
      </c>
      <c r="D84" s="239"/>
      <c r="E84" s="243"/>
      <c r="F84" s="243"/>
      <c r="G84" s="243"/>
      <c r="H84" s="233" t="s">
        <v>54</v>
      </c>
    </row>
    <row r="85" spans="1:8" ht="12.75">
      <c r="A85" s="114" t="s">
        <v>218</v>
      </c>
      <c r="B85" s="236"/>
      <c r="C85" s="238"/>
      <c r="D85" s="240"/>
      <c r="E85" s="244"/>
      <c r="F85" s="244"/>
      <c r="G85" s="244"/>
      <c r="H85" s="234"/>
    </row>
    <row r="86" spans="1:8" ht="12.75">
      <c r="A86" s="121" t="s">
        <v>346</v>
      </c>
      <c r="B86" s="28"/>
      <c r="C86" s="31" t="s">
        <v>112</v>
      </c>
      <c r="D86" s="61">
        <v>296</v>
      </c>
      <c r="E86" s="150"/>
      <c r="F86" s="150"/>
      <c r="G86" s="150"/>
      <c r="H86" s="106"/>
    </row>
    <row r="87" spans="1:8" ht="13.5" customHeight="1">
      <c r="A87" s="113" t="s">
        <v>124</v>
      </c>
      <c r="B87" s="39" t="s">
        <v>114</v>
      </c>
      <c r="C87" s="34" t="s">
        <v>115</v>
      </c>
      <c r="D87" s="62"/>
      <c r="E87" s="147">
        <f>SUM(E88:E92)</f>
        <v>275228.53</v>
      </c>
      <c r="F87" s="147">
        <f>SUM(F88:F92)</f>
        <v>275228.53</v>
      </c>
      <c r="G87" s="147">
        <f>SUM(G88:G92)</f>
        <v>275228.53</v>
      </c>
      <c r="H87" s="108" t="s">
        <v>54</v>
      </c>
    </row>
    <row r="88" spans="1:8" ht="12.75">
      <c r="A88" s="117" t="s">
        <v>68</v>
      </c>
      <c r="B88" s="235" t="s">
        <v>116</v>
      </c>
      <c r="C88" s="237" t="s">
        <v>117</v>
      </c>
      <c r="D88" s="239">
        <v>291</v>
      </c>
      <c r="E88" s="143"/>
      <c r="F88" s="143"/>
      <c r="G88" s="143"/>
      <c r="H88" s="233" t="s">
        <v>54</v>
      </c>
    </row>
    <row r="89" spans="1:8" ht="12.75">
      <c r="A89" s="114" t="s">
        <v>125</v>
      </c>
      <c r="B89" s="236"/>
      <c r="C89" s="238"/>
      <c r="D89" s="240"/>
      <c r="E89" s="144">
        <v>269128.53</v>
      </c>
      <c r="F89" s="144">
        <v>269128.53</v>
      </c>
      <c r="G89" s="144">
        <v>269128.53</v>
      </c>
      <c r="H89" s="234"/>
    </row>
    <row r="90" spans="1:8" ht="12.75">
      <c r="A90" s="117" t="s">
        <v>126</v>
      </c>
      <c r="B90" s="235" t="s">
        <v>118</v>
      </c>
      <c r="C90" s="237" t="s">
        <v>119</v>
      </c>
      <c r="D90" s="239">
        <v>291</v>
      </c>
      <c r="E90" s="143"/>
      <c r="F90" s="143"/>
      <c r="G90" s="143"/>
      <c r="H90" s="233" t="s">
        <v>54</v>
      </c>
    </row>
    <row r="91" spans="1:8" ht="12.75">
      <c r="A91" s="114" t="s">
        <v>127</v>
      </c>
      <c r="B91" s="236"/>
      <c r="C91" s="238"/>
      <c r="D91" s="240"/>
      <c r="E91" s="144">
        <v>6100</v>
      </c>
      <c r="F91" s="144">
        <v>6100</v>
      </c>
      <c r="G91" s="144">
        <v>6100</v>
      </c>
      <c r="H91" s="234"/>
    </row>
    <row r="92" spans="1:8" ht="13.5" customHeight="1">
      <c r="A92" s="124" t="s">
        <v>128</v>
      </c>
      <c r="B92" s="39" t="s">
        <v>121</v>
      </c>
      <c r="C92" s="34" t="s">
        <v>120</v>
      </c>
      <c r="D92" s="62">
        <v>292</v>
      </c>
      <c r="E92" s="147"/>
      <c r="F92" s="147"/>
      <c r="G92" s="147"/>
      <c r="H92" s="108" t="s">
        <v>54</v>
      </c>
    </row>
    <row r="93" spans="1:8" ht="13.5" customHeight="1">
      <c r="A93" s="125" t="s">
        <v>136</v>
      </c>
      <c r="B93" s="39" t="s">
        <v>129</v>
      </c>
      <c r="C93" s="34" t="s">
        <v>54</v>
      </c>
      <c r="D93" s="62"/>
      <c r="E93" s="147">
        <f>SUM(E94:E98)</f>
        <v>0</v>
      </c>
      <c r="F93" s="147">
        <f>SUM(F94:F98)</f>
        <v>0</v>
      </c>
      <c r="G93" s="147">
        <f>SUM(G94:G98)</f>
        <v>0</v>
      </c>
      <c r="H93" s="108" t="s">
        <v>54</v>
      </c>
    </row>
    <row r="94" spans="1:8" ht="12.75">
      <c r="A94" s="117" t="s">
        <v>68</v>
      </c>
      <c r="B94" s="235" t="s">
        <v>130</v>
      </c>
      <c r="C94" s="237" t="s">
        <v>131</v>
      </c>
      <c r="D94" s="239"/>
      <c r="E94" s="143"/>
      <c r="F94" s="143"/>
      <c r="G94" s="143"/>
      <c r="H94" s="233" t="s">
        <v>54</v>
      </c>
    </row>
    <row r="95" spans="1:8" ht="12.75">
      <c r="A95" s="114" t="s">
        <v>137</v>
      </c>
      <c r="B95" s="236"/>
      <c r="C95" s="238"/>
      <c r="D95" s="240"/>
      <c r="E95" s="144"/>
      <c r="F95" s="144"/>
      <c r="G95" s="144"/>
      <c r="H95" s="234"/>
    </row>
    <row r="96" spans="1:8" ht="13.5" customHeight="1">
      <c r="A96" s="124" t="s">
        <v>138</v>
      </c>
      <c r="B96" s="39" t="s">
        <v>133</v>
      </c>
      <c r="C96" s="34" t="s">
        <v>132</v>
      </c>
      <c r="D96" s="62"/>
      <c r="E96" s="147"/>
      <c r="F96" s="147"/>
      <c r="G96" s="147"/>
      <c r="H96" s="108" t="s">
        <v>54</v>
      </c>
    </row>
    <row r="97" spans="1:8" ht="12.75">
      <c r="A97" s="117" t="s">
        <v>139</v>
      </c>
      <c r="B97" s="235" t="s">
        <v>134</v>
      </c>
      <c r="C97" s="237" t="s">
        <v>135</v>
      </c>
      <c r="D97" s="239"/>
      <c r="E97" s="143"/>
      <c r="F97" s="143"/>
      <c r="G97" s="143"/>
      <c r="H97" s="233" t="s">
        <v>54</v>
      </c>
    </row>
    <row r="98" spans="1:8" ht="12.75">
      <c r="A98" s="114" t="s">
        <v>140</v>
      </c>
      <c r="B98" s="236"/>
      <c r="C98" s="238"/>
      <c r="D98" s="240"/>
      <c r="E98" s="144"/>
      <c r="F98" s="144"/>
      <c r="G98" s="144"/>
      <c r="H98" s="234"/>
    </row>
    <row r="99" spans="1:8" ht="13.5" customHeight="1">
      <c r="A99" s="125" t="s">
        <v>146</v>
      </c>
      <c r="B99" s="39" t="s">
        <v>141</v>
      </c>
      <c r="C99" s="34" t="s">
        <v>54</v>
      </c>
      <c r="D99" s="62"/>
      <c r="E99" s="147">
        <f>SUM(E100)</f>
        <v>0</v>
      </c>
      <c r="F99" s="147">
        <f>SUM(F100)</f>
        <v>0</v>
      </c>
      <c r="G99" s="147">
        <f>SUM(G100)</f>
        <v>0</v>
      </c>
      <c r="H99" s="108" t="s">
        <v>54</v>
      </c>
    </row>
    <row r="100" spans="1:8" ht="12.75">
      <c r="A100" s="117" t="s">
        <v>144</v>
      </c>
      <c r="B100" s="235" t="s">
        <v>142</v>
      </c>
      <c r="C100" s="237" t="s">
        <v>143</v>
      </c>
      <c r="D100" s="239"/>
      <c r="E100" s="143"/>
      <c r="F100" s="143"/>
      <c r="G100" s="143"/>
      <c r="H100" s="233" t="s">
        <v>54</v>
      </c>
    </row>
    <row r="101" spans="1:8" ht="12.75">
      <c r="A101" s="114" t="s">
        <v>145</v>
      </c>
      <c r="B101" s="236"/>
      <c r="C101" s="238"/>
      <c r="D101" s="240"/>
      <c r="E101" s="144"/>
      <c r="F101" s="144"/>
      <c r="G101" s="144"/>
      <c r="H101" s="234"/>
    </row>
    <row r="102" spans="1:8" ht="13.5" customHeight="1">
      <c r="A102" s="125" t="s">
        <v>182</v>
      </c>
      <c r="B102" s="39" t="s">
        <v>147</v>
      </c>
      <c r="C102" s="34" t="s">
        <v>54</v>
      </c>
      <c r="D102" s="62"/>
      <c r="E102" s="147">
        <f>SUM(E103:E109)</f>
        <v>12121182.49</v>
      </c>
      <c r="F102" s="147">
        <f>SUM(F103:F109)</f>
        <v>10858113.51</v>
      </c>
      <c r="G102" s="147">
        <f>SUM(G103:G109)</f>
        <v>13042293.51</v>
      </c>
      <c r="H102" s="108"/>
    </row>
    <row r="103" spans="1:8" ht="12.75">
      <c r="A103" s="117" t="s">
        <v>47</v>
      </c>
      <c r="B103" s="235" t="s">
        <v>148</v>
      </c>
      <c r="C103" s="237" t="s">
        <v>149</v>
      </c>
      <c r="D103" s="239"/>
      <c r="E103" s="243"/>
      <c r="F103" s="243"/>
      <c r="G103" s="243"/>
      <c r="H103" s="233"/>
    </row>
    <row r="104" spans="1:8" ht="12.75">
      <c r="A104" s="114" t="s">
        <v>155</v>
      </c>
      <c r="B104" s="236"/>
      <c r="C104" s="238"/>
      <c r="D104" s="240"/>
      <c r="E104" s="244"/>
      <c r="F104" s="244"/>
      <c r="G104" s="244"/>
      <c r="H104" s="234"/>
    </row>
    <row r="105" spans="1:8" ht="12.75">
      <c r="A105" s="117" t="s">
        <v>219</v>
      </c>
      <c r="B105" s="235" t="s">
        <v>152</v>
      </c>
      <c r="C105" s="237" t="s">
        <v>151</v>
      </c>
      <c r="D105" s="239"/>
      <c r="E105" s="243"/>
      <c r="F105" s="243"/>
      <c r="G105" s="243"/>
      <c r="H105" s="233"/>
    </row>
    <row r="106" spans="1:8" ht="12.75">
      <c r="A106" s="114" t="s">
        <v>220</v>
      </c>
      <c r="B106" s="236"/>
      <c r="C106" s="238"/>
      <c r="D106" s="240"/>
      <c r="E106" s="244"/>
      <c r="F106" s="244"/>
      <c r="G106" s="244"/>
      <c r="H106" s="234"/>
    </row>
    <row r="107" spans="1:8" ht="12.75">
      <c r="A107" s="117" t="s">
        <v>156</v>
      </c>
      <c r="B107" s="235" t="s">
        <v>153</v>
      </c>
      <c r="C107" s="237" t="s">
        <v>154</v>
      </c>
      <c r="D107" s="239">
        <v>225</v>
      </c>
      <c r="E107" s="143"/>
      <c r="F107" s="143"/>
      <c r="G107" s="143"/>
      <c r="H107" s="233"/>
    </row>
    <row r="108" spans="1:8" ht="12.75">
      <c r="A108" s="114" t="s">
        <v>157</v>
      </c>
      <c r="B108" s="236"/>
      <c r="C108" s="238"/>
      <c r="D108" s="240"/>
      <c r="E108" s="144">
        <v>1060000</v>
      </c>
      <c r="F108" s="144">
        <v>1120820</v>
      </c>
      <c r="G108" s="144">
        <v>1060000</v>
      </c>
      <c r="H108" s="234"/>
    </row>
    <row r="109" spans="1:8" ht="13.5" customHeight="1">
      <c r="A109" s="124" t="s">
        <v>160</v>
      </c>
      <c r="B109" s="39" t="s">
        <v>158</v>
      </c>
      <c r="C109" s="34" t="s">
        <v>159</v>
      </c>
      <c r="D109" s="62"/>
      <c r="E109" s="147">
        <f>SUM(E110:E126)</f>
        <v>11061182.49</v>
      </c>
      <c r="F109" s="147">
        <f>SUM(F110:F126)</f>
        <v>9737293.51</v>
      </c>
      <c r="G109" s="147">
        <f>SUM(G110:G126)</f>
        <v>11982293.51</v>
      </c>
      <c r="H109" s="108">
        <f>SUM(H110:H126)</f>
        <v>0</v>
      </c>
    </row>
    <row r="110" spans="1:8" ht="12.75">
      <c r="A110" s="130" t="s">
        <v>68</v>
      </c>
      <c r="B110" s="213"/>
      <c r="C110" s="213" t="s">
        <v>159</v>
      </c>
      <c r="D110" s="251">
        <v>221</v>
      </c>
      <c r="E110" s="143"/>
      <c r="F110" s="143"/>
      <c r="G110" s="143"/>
      <c r="H110" s="250"/>
    </row>
    <row r="111" spans="1:8" ht="12.75">
      <c r="A111" s="130" t="s">
        <v>330</v>
      </c>
      <c r="B111" s="213"/>
      <c r="C111" s="213"/>
      <c r="D111" s="251"/>
      <c r="E111" s="144">
        <v>94792.98999999999</v>
      </c>
      <c r="F111" s="144">
        <v>94792.98999999999</v>
      </c>
      <c r="G111" s="144">
        <v>94792.98999999999</v>
      </c>
      <c r="H111" s="250"/>
    </row>
    <row r="112" spans="1:8" ht="12.75">
      <c r="A112" s="130" t="s">
        <v>331</v>
      </c>
      <c r="B112" s="34"/>
      <c r="C112" s="34" t="s">
        <v>159</v>
      </c>
      <c r="D112" s="62">
        <v>222</v>
      </c>
      <c r="E112" s="147">
        <v>0</v>
      </c>
      <c r="F112" s="147">
        <v>0</v>
      </c>
      <c r="G112" s="147">
        <v>0</v>
      </c>
      <c r="H112" s="108"/>
    </row>
    <row r="113" spans="1:8" ht="12.75">
      <c r="A113" s="130" t="s">
        <v>332</v>
      </c>
      <c r="B113" s="34"/>
      <c r="C113" s="34" t="s">
        <v>159</v>
      </c>
      <c r="D113" s="62">
        <v>223</v>
      </c>
      <c r="E113" s="147">
        <v>2189980.87</v>
      </c>
      <c r="F113" s="147">
        <v>2189980.87</v>
      </c>
      <c r="G113" s="147">
        <v>2189980.87</v>
      </c>
      <c r="H113" s="108"/>
    </row>
    <row r="114" spans="1:8" ht="25.5">
      <c r="A114" s="131" t="s">
        <v>333</v>
      </c>
      <c r="B114" s="34"/>
      <c r="C114" s="34" t="s">
        <v>159</v>
      </c>
      <c r="D114" s="62">
        <v>224</v>
      </c>
      <c r="E114" s="147">
        <v>0</v>
      </c>
      <c r="F114" s="147">
        <v>0</v>
      </c>
      <c r="G114" s="147">
        <v>0</v>
      </c>
      <c r="H114" s="108"/>
    </row>
    <row r="115" spans="1:8" ht="12.75">
      <c r="A115" s="130" t="s">
        <v>334</v>
      </c>
      <c r="B115" s="34"/>
      <c r="C115" s="34" t="s">
        <v>159</v>
      </c>
      <c r="D115" s="62">
        <v>225</v>
      </c>
      <c r="E115" s="147">
        <v>1174220.85</v>
      </c>
      <c r="F115" s="147">
        <v>809220.8500000001</v>
      </c>
      <c r="G115" s="147">
        <v>809220.8500000001</v>
      </c>
      <c r="H115" s="108"/>
    </row>
    <row r="116" spans="1:8" ht="12.75">
      <c r="A116" s="130" t="s">
        <v>335</v>
      </c>
      <c r="B116" s="34"/>
      <c r="C116" s="34" t="s">
        <v>159</v>
      </c>
      <c r="D116" s="62">
        <v>226</v>
      </c>
      <c r="E116" s="147">
        <v>411290.8</v>
      </c>
      <c r="F116" s="147">
        <v>411290.8</v>
      </c>
      <c r="G116" s="147">
        <v>411290.8</v>
      </c>
      <c r="H116" s="108"/>
    </row>
    <row r="117" spans="1:8" ht="12.75">
      <c r="A117" s="130" t="s">
        <v>336</v>
      </c>
      <c r="B117" s="34"/>
      <c r="C117" s="34" t="s">
        <v>159</v>
      </c>
      <c r="D117" s="62">
        <v>227</v>
      </c>
      <c r="E117" s="147">
        <v>8000</v>
      </c>
      <c r="F117" s="147">
        <v>8000</v>
      </c>
      <c r="G117" s="147">
        <v>8000</v>
      </c>
      <c r="H117" s="108"/>
    </row>
    <row r="118" spans="1:8" ht="12.75">
      <c r="A118" s="131" t="s">
        <v>337</v>
      </c>
      <c r="B118" s="34"/>
      <c r="C118" s="34" t="s">
        <v>159</v>
      </c>
      <c r="D118" s="62">
        <v>310</v>
      </c>
      <c r="E118" s="147">
        <v>990800</v>
      </c>
      <c r="F118" s="147">
        <v>890800</v>
      </c>
      <c r="G118" s="147">
        <v>3150800</v>
      </c>
      <c r="H118" s="108"/>
    </row>
    <row r="119" spans="1:8" ht="25.5">
      <c r="A119" s="131" t="s">
        <v>338</v>
      </c>
      <c r="B119" s="34"/>
      <c r="C119" s="34" t="s">
        <v>159</v>
      </c>
      <c r="D119" s="62">
        <v>341</v>
      </c>
      <c r="E119" s="147">
        <v>0</v>
      </c>
      <c r="F119" s="147">
        <v>0</v>
      </c>
      <c r="G119" s="147">
        <v>0</v>
      </c>
      <c r="H119" s="108"/>
    </row>
    <row r="120" spans="1:8" ht="12.75">
      <c r="A120" s="131" t="s">
        <v>339</v>
      </c>
      <c r="B120" s="34"/>
      <c r="C120" s="34" t="s">
        <v>159</v>
      </c>
      <c r="D120" s="62">
        <v>342</v>
      </c>
      <c r="E120" s="147">
        <v>4927448.98</v>
      </c>
      <c r="F120" s="147">
        <v>4118560</v>
      </c>
      <c r="G120" s="147">
        <v>4118560</v>
      </c>
      <c r="H120" s="108"/>
    </row>
    <row r="121" spans="1:8" ht="12.75">
      <c r="A121" s="131" t="s">
        <v>340</v>
      </c>
      <c r="B121" s="34"/>
      <c r="C121" s="34" t="s">
        <v>159</v>
      </c>
      <c r="D121" s="62">
        <v>343</v>
      </c>
      <c r="E121" s="147">
        <v>694898</v>
      </c>
      <c r="F121" s="147">
        <v>694898</v>
      </c>
      <c r="G121" s="147">
        <v>694898</v>
      </c>
      <c r="H121" s="108"/>
    </row>
    <row r="122" spans="1:8" ht="12.75">
      <c r="A122" s="131" t="s">
        <v>341</v>
      </c>
      <c r="B122" s="34"/>
      <c r="C122" s="34" t="s">
        <v>159</v>
      </c>
      <c r="D122" s="62">
        <v>344</v>
      </c>
      <c r="E122" s="147">
        <v>92000</v>
      </c>
      <c r="F122" s="147">
        <v>92000</v>
      </c>
      <c r="G122" s="147">
        <v>92000</v>
      </c>
      <c r="H122" s="108"/>
    </row>
    <row r="123" spans="1:8" ht="12.75">
      <c r="A123" s="131" t="s">
        <v>342</v>
      </c>
      <c r="B123" s="34"/>
      <c r="C123" s="34" t="s">
        <v>159</v>
      </c>
      <c r="D123" s="62">
        <v>345</v>
      </c>
      <c r="E123" s="147">
        <v>60000</v>
      </c>
      <c r="F123" s="147">
        <v>60000</v>
      </c>
      <c r="G123" s="147">
        <v>60000</v>
      </c>
      <c r="H123" s="108"/>
    </row>
    <row r="124" spans="1:8" ht="12.75">
      <c r="A124" s="131" t="s">
        <v>343</v>
      </c>
      <c r="B124" s="34"/>
      <c r="C124" s="34" t="s">
        <v>159</v>
      </c>
      <c r="D124" s="62">
        <v>346</v>
      </c>
      <c r="E124" s="147">
        <v>416500</v>
      </c>
      <c r="F124" s="147">
        <v>366500</v>
      </c>
      <c r="G124" s="147">
        <v>351500</v>
      </c>
      <c r="H124" s="108"/>
    </row>
    <row r="125" spans="1:8" ht="25.5">
      <c r="A125" s="131" t="s">
        <v>344</v>
      </c>
      <c r="B125" s="34"/>
      <c r="C125" s="34" t="s">
        <v>159</v>
      </c>
      <c r="D125" s="62">
        <v>349</v>
      </c>
      <c r="E125" s="147">
        <v>1250</v>
      </c>
      <c r="F125" s="147">
        <v>1250</v>
      </c>
      <c r="G125" s="147">
        <v>1250</v>
      </c>
      <c r="H125" s="108"/>
    </row>
    <row r="126" spans="1:8" ht="38.25">
      <c r="A126" s="131" t="s">
        <v>345</v>
      </c>
      <c r="B126" s="34"/>
      <c r="C126" s="34" t="s">
        <v>159</v>
      </c>
      <c r="D126" s="62">
        <v>353</v>
      </c>
      <c r="E126" s="147"/>
      <c r="F126" s="147"/>
      <c r="G126" s="147"/>
      <c r="H126" s="108"/>
    </row>
    <row r="127" spans="1:8" ht="12.75">
      <c r="A127" s="117" t="s">
        <v>222</v>
      </c>
      <c r="B127" s="235" t="s">
        <v>161</v>
      </c>
      <c r="C127" s="237" t="s">
        <v>162</v>
      </c>
      <c r="D127" s="239"/>
      <c r="E127" s="243">
        <f>SUM(E129:E133)</f>
        <v>0</v>
      </c>
      <c r="F127" s="243">
        <f>SUM(F129:F133)</f>
        <v>0</v>
      </c>
      <c r="G127" s="243">
        <f>SUM(G129:G133)</f>
        <v>0</v>
      </c>
      <c r="H127" s="233"/>
    </row>
    <row r="128" spans="1:8" ht="12.75">
      <c r="A128" s="114" t="s">
        <v>221</v>
      </c>
      <c r="B128" s="236"/>
      <c r="C128" s="238"/>
      <c r="D128" s="240"/>
      <c r="E128" s="244"/>
      <c r="F128" s="244"/>
      <c r="G128" s="244"/>
      <c r="H128" s="234"/>
    </row>
    <row r="129" spans="1:8" ht="12.75">
      <c r="A129" s="126" t="s">
        <v>47</v>
      </c>
      <c r="B129" s="235" t="s">
        <v>163</v>
      </c>
      <c r="C129" s="237" t="s">
        <v>164</v>
      </c>
      <c r="D129" s="239"/>
      <c r="E129" s="243"/>
      <c r="F129" s="243"/>
      <c r="G129" s="243"/>
      <c r="H129" s="233"/>
    </row>
    <row r="130" spans="1:8" ht="12.75">
      <c r="A130" s="129" t="s">
        <v>170</v>
      </c>
      <c r="B130" s="247"/>
      <c r="C130" s="248"/>
      <c r="D130" s="249"/>
      <c r="E130" s="245"/>
      <c r="F130" s="245"/>
      <c r="G130" s="245"/>
      <c r="H130" s="246"/>
    </row>
    <row r="131" spans="1:8" ht="12.75">
      <c r="A131" s="127" t="s">
        <v>169</v>
      </c>
      <c r="B131" s="236"/>
      <c r="C131" s="238"/>
      <c r="D131" s="240"/>
      <c r="E131" s="244"/>
      <c r="F131" s="244"/>
      <c r="G131" s="244"/>
      <c r="H131" s="234"/>
    </row>
    <row r="132" spans="1:8" ht="12.75">
      <c r="A132" s="126" t="s">
        <v>167</v>
      </c>
      <c r="B132" s="235" t="s">
        <v>165</v>
      </c>
      <c r="C132" s="237" t="s">
        <v>166</v>
      </c>
      <c r="D132" s="239"/>
      <c r="E132" s="243"/>
      <c r="F132" s="243"/>
      <c r="G132" s="243"/>
      <c r="H132" s="233"/>
    </row>
    <row r="133" spans="1:8" ht="12.75">
      <c r="A133" s="127" t="s">
        <v>168</v>
      </c>
      <c r="B133" s="236"/>
      <c r="C133" s="238"/>
      <c r="D133" s="240"/>
      <c r="E133" s="244"/>
      <c r="F133" s="244"/>
      <c r="G133" s="244"/>
      <c r="H133" s="234"/>
    </row>
    <row r="134" spans="1:8" ht="13.5" customHeight="1">
      <c r="A134" s="132" t="s">
        <v>183</v>
      </c>
      <c r="B134" s="68" t="s">
        <v>171</v>
      </c>
      <c r="C134" s="69" t="s">
        <v>172</v>
      </c>
      <c r="D134" s="71"/>
      <c r="E134" s="155"/>
      <c r="F134" s="155"/>
      <c r="G134" s="155"/>
      <c r="H134" s="110" t="s">
        <v>54</v>
      </c>
    </row>
    <row r="135" spans="1:8" ht="12.75">
      <c r="A135" s="117" t="s">
        <v>47</v>
      </c>
      <c r="B135" s="235" t="s">
        <v>173</v>
      </c>
      <c r="C135" s="237"/>
      <c r="D135" s="239"/>
      <c r="E135" s="243"/>
      <c r="F135" s="243"/>
      <c r="G135" s="243"/>
      <c r="H135" s="233" t="s">
        <v>54</v>
      </c>
    </row>
    <row r="136" spans="1:8" ht="15.75">
      <c r="A136" s="114" t="s">
        <v>184</v>
      </c>
      <c r="B136" s="236"/>
      <c r="C136" s="238"/>
      <c r="D136" s="240"/>
      <c r="E136" s="244"/>
      <c r="F136" s="244"/>
      <c r="G136" s="244"/>
      <c r="H136" s="234"/>
    </row>
    <row r="137" spans="1:8" ht="13.5" customHeight="1">
      <c r="A137" s="124" t="s">
        <v>185</v>
      </c>
      <c r="B137" s="39" t="s">
        <v>174</v>
      </c>
      <c r="C137" s="34"/>
      <c r="D137" s="62"/>
      <c r="E137" s="147"/>
      <c r="F137" s="147"/>
      <c r="G137" s="147"/>
      <c r="H137" s="108" t="s">
        <v>54</v>
      </c>
    </row>
    <row r="138" spans="1:8" ht="13.5" customHeight="1">
      <c r="A138" s="124" t="s">
        <v>186</v>
      </c>
      <c r="B138" s="39" t="s">
        <v>175</v>
      </c>
      <c r="C138" s="34"/>
      <c r="D138" s="62"/>
      <c r="E138" s="147"/>
      <c r="F138" s="147"/>
      <c r="G138" s="147"/>
      <c r="H138" s="108" t="s">
        <v>54</v>
      </c>
    </row>
    <row r="139" spans="1:8" ht="13.5" customHeight="1">
      <c r="A139" s="109" t="s">
        <v>187</v>
      </c>
      <c r="B139" s="68" t="s">
        <v>176</v>
      </c>
      <c r="C139" s="69" t="s">
        <v>54</v>
      </c>
      <c r="D139" s="71"/>
      <c r="E139" s="155">
        <f>SUM(E140)</f>
        <v>0</v>
      </c>
      <c r="F139" s="155">
        <f>SUM(F140)</f>
        <v>0</v>
      </c>
      <c r="G139" s="155">
        <f>SUM(G140)</f>
        <v>0</v>
      </c>
      <c r="H139" s="110" t="s">
        <v>54</v>
      </c>
    </row>
    <row r="140" spans="1:8" ht="12.75">
      <c r="A140" s="117" t="s">
        <v>68</v>
      </c>
      <c r="B140" s="235" t="s">
        <v>177</v>
      </c>
      <c r="C140" s="237" t="s">
        <v>178</v>
      </c>
      <c r="D140" s="239"/>
      <c r="E140" s="243"/>
      <c r="F140" s="243"/>
      <c r="G140" s="243"/>
      <c r="H140" s="233" t="s">
        <v>54</v>
      </c>
    </row>
    <row r="141" spans="1:8" ht="12.75">
      <c r="A141" s="114" t="s">
        <v>179</v>
      </c>
      <c r="B141" s="236"/>
      <c r="C141" s="238"/>
      <c r="D141" s="240"/>
      <c r="E141" s="244"/>
      <c r="F141" s="244"/>
      <c r="G141" s="244"/>
      <c r="H141" s="234"/>
    </row>
    <row r="142" spans="1:8" ht="13.5" customHeight="1" thickBot="1">
      <c r="A142" s="133"/>
      <c r="B142" s="37"/>
      <c r="C142" s="38"/>
      <c r="D142" s="63"/>
      <c r="E142" s="36"/>
      <c r="F142" s="36"/>
      <c r="G142" s="36"/>
      <c r="H142" s="134"/>
    </row>
    <row r="143" s="1" customFormat="1" ht="11.25" customHeight="1">
      <c r="A143" s="101"/>
    </row>
    <row r="144" s="15" customFormat="1" ht="12" customHeight="1">
      <c r="A144" s="14" t="s">
        <v>192</v>
      </c>
    </row>
    <row r="145" s="15" customFormat="1" ht="12" customHeight="1">
      <c r="A145" s="14" t="s">
        <v>193</v>
      </c>
    </row>
    <row r="146" s="15" customFormat="1" ht="12" customHeight="1">
      <c r="A146" s="14" t="s">
        <v>194</v>
      </c>
    </row>
    <row r="147" s="15" customFormat="1" ht="12" customHeight="1">
      <c r="A147" s="15" t="s">
        <v>188</v>
      </c>
    </row>
    <row r="148" s="15" customFormat="1" ht="12" customHeight="1">
      <c r="A148" s="15" t="s">
        <v>190</v>
      </c>
    </row>
    <row r="149" s="15" customFormat="1" ht="12" customHeight="1">
      <c r="A149" s="15" t="s">
        <v>191</v>
      </c>
    </row>
    <row r="150" spans="1:8" s="15" customFormat="1" ht="11.25" customHeight="1">
      <c r="A150" s="204" t="s">
        <v>307</v>
      </c>
      <c r="B150" s="205"/>
      <c r="C150" s="205"/>
      <c r="D150" s="205"/>
      <c r="E150" s="205"/>
      <c r="F150" s="205"/>
      <c r="G150" s="205"/>
      <c r="H150" s="205"/>
    </row>
    <row r="151" spans="1:8" s="15" customFormat="1" ht="11.25">
      <c r="A151" s="205"/>
      <c r="B151" s="205"/>
      <c r="C151" s="205"/>
      <c r="D151" s="205"/>
      <c r="E151" s="205"/>
      <c r="F151" s="205"/>
      <c r="G151" s="205"/>
      <c r="H151" s="205"/>
    </row>
    <row r="152" s="15" customFormat="1" ht="12" customHeight="1">
      <c r="A152" s="15" t="s">
        <v>189</v>
      </c>
    </row>
    <row r="153" spans="1:8" s="15" customFormat="1" ht="11.25" customHeight="1">
      <c r="A153" s="206" t="s">
        <v>306</v>
      </c>
      <c r="B153" s="205"/>
      <c r="C153" s="205"/>
      <c r="D153" s="205"/>
      <c r="E153" s="205"/>
      <c r="F153" s="205"/>
      <c r="G153" s="205"/>
      <c r="H153" s="205"/>
    </row>
    <row r="154" spans="1:8" s="15" customFormat="1" ht="11.25" customHeight="1">
      <c r="A154" s="204"/>
      <c r="B154" s="205"/>
      <c r="C154" s="205"/>
      <c r="D154" s="205"/>
      <c r="E154" s="205"/>
      <c r="F154" s="205"/>
      <c r="G154" s="205"/>
      <c r="H154" s="205"/>
    </row>
    <row r="155" spans="1:8" s="15" customFormat="1" ht="11.25" customHeight="1">
      <c r="A155" s="205"/>
      <c r="B155" s="205"/>
      <c r="C155" s="205"/>
      <c r="D155" s="205"/>
      <c r="E155" s="205"/>
      <c r="F155" s="205"/>
      <c r="G155" s="205"/>
      <c r="H155" s="205"/>
    </row>
    <row r="156" spans="1:8" s="15" customFormat="1" ht="11.25" customHeight="1">
      <c r="A156" s="206" t="s">
        <v>302</v>
      </c>
      <c r="B156" s="207"/>
      <c r="C156" s="207"/>
      <c r="D156" s="207"/>
      <c r="E156" s="207"/>
      <c r="F156" s="207"/>
      <c r="G156" s="207"/>
      <c r="H156" s="207"/>
    </row>
    <row r="157" spans="1:8" s="15" customFormat="1" ht="11.25" customHeight="1">
      <c r="A157" s="207"/>
      <c r="B157" s="207"/>
      <c r="C157" s="207"/>
      <c r="D157" s="207"/>
      <c r="E157" s="207"/>
      <c r="F157" s="207"/>
      <c r="G157" s="207"/>
      <c r="H157" s="207"/>
    </row>
    <row r="158" spans="1:8" s="15" customFormat="1" ht="11.25" customHeight="1">
      <c r="A158" s="206" t="s">
        <v>303</v>
      </c>
      <c r="B158" s="207"/>
      <c r="C158" s="207"/>
      <c r="D158" s="207"/>
      <c r="E158" s="207"/>
      <c r="F158" s="207"/>
      <c r="G158" s="207"/>
      <c r="H158" s="207"/>
    </row>
    <row r="159" spans="1:8" s="15" customFormat="1" ht="11.25" customHeight="1">
      <c r="A159" s="207"/>
      <c r="B159" s="207"/>
      <c r="C159" s="207"/>
      <c r="D159" s="207"/>
      <c r="E159" s="207"/>
      <c r="F159" s="207"/>
      <c r="G159" s="207"/>
      <c r="H159" s="207"/>
    </row>
    <row r="160" spans="1:8" s="15" customFormat="1" ht="11.25" customHeight="1">
      <c r="A160" s="207"/>
      <c r="B160" s="207"/>
      <c r="C160" s="207"/>
      <c r="D160" s="207"/>
      <c r="E160" s="207"/>
      <c r="F160" s="207"/>
      <c r="G160" s="207"/>
      <c r="H160" s="207"/>
    </row>
    <row r="161" spans="1:8" s="15" customFormat="1" ht="11.25" customHeight="1">
      <c r="A161" s="206" t="s">
        <v>304</v>
      </c>
      <c r="B161" s="207"/>
      <c r="C161" s="207"/>
      <c r="D161" s="207"/>
      <c r="E161" s="207"/>
      <c r="F161" s="207"/>
      <c r="G161" s="207"/>
      <c r="H161" s="207"/>
    </row>
    <row r="162" spans="1:8" s="15" customFormat="1" ht="12" customHeight="1">
      <c r="A162" s="207"/>
      <c r="B162" s="207"/>
      <c r="C162" s="207"/>
      <c r="D162" s="207"/>
      <c r="E162" s="207"/>
      <c r="F162" s="207"/>
      <c r="G162" s="207"/>
      <c r="H162" s="207"/>
    </row>
    <row r="163" s="15" customFormat="1" ht="12" customHeight="1">
      <c r="A163" s="14" t="s">
        <v>195</v>
      </c>
    </row>
    <row r="164" spans="1:8" s="15" customFormat="1" ht="11.25" customHeight="1">
      <c r="A164" s="206" t="s">
        <v>305</v>
      </c>
      <c r="B164" s="205"/>
      <c r="C164" s="205"/>
      <c r="D164" s="205"/>
      <c r="E164" s="205"/>
      <c r="F164" s="205"/>
      <c r="G164" s="205"/>
      <c r="H164" s="205"/>
    </row>
    <row r="165" spans="1:8" s="15" customFormat="1" ht="11.25" customHeight="1">
      <c r="A165" s="205"/>
      <c r="B165" s="205"/>
      <c r="C165" s="205"/>
      <c r="D165" s="205"/>
      <c r="E165" s="205"/>
      <c r="F165" s="205"/>
      <c r="G165" s="205"/>
      <c r="H165" s="205"/>
    </row>
    <row r="166" spans="1:8" s="15" customFormat="1" ht="11.25" customHeight="1">
      <c r="A166" s="205"/>
      <c r="B166" s="205"/>
      <c r="C166" s="205"/>
      <c r="D166" s="205"/>
      <c r="E166" s="205"/>
      <c r="F166" s="205"/>
      <c r="G166" s="205"/>
      <c r="H166" s="205"/>
    </row>
  </sheetData>
  <sheetProtection/>
  <mergeCells count="205">
    <mergeCell ref="A1:H1"/>
    <mergeCell ref="E3:H3"/>
    <mergeCell ref="H17:H20"/>
    <mergeCell ref="B13:B14"/>
    <mergeCell ref="C13:C14"/>
    <mergeCell ref="D13:D14"/>
    <mergeCell ref="E13:E14"/>
    <mergeCell ref="F13:F14"/>
    <mergeCell ref="G13:G14"/>
    <mergeCell ref="H13:H14"/>
    <mergeCell ref="B17:B20"/>
    <mergeCell ref="C17:C20"/>
    <mergeCell ref="D17:D20"/>
    <mergeCell ref="E21:E23"/>
    <mergeCell ref="F21:F23"/>
    <mergeCell ref="G21:G23"/>
    <mergeCell ref="H21:H23"/>
    <mergeCell ref="B21:B23"/>
    <mergeCell ref="C21:C23"/>
    <mergeCell ref="D21:D23"/>
    <mergeCell ref="G26:G27"/>
    <mergeCell ref="H26:H27"/>
    <mergeCell ref="B26:B27"/>
    <mergeCell ref="C26:C27"/>
    <mergeCell ref="D26:D27"/>
    <mergeCell ref="E26:E27"/>
    <mergeCell ref="F26:F27"/>
    <mergeCell ref="H42:H44"/>
    <mergeCell ref="B42:B44"/>
    <mergeCell ref="C42:C44"/>
    <mergeCell ref="D42:D44"/>
    <mergeCell ref="B47:B48"/>
    <mergeCell ref="C47:C48"/>
    <mergeCell ref="D47:D48"/>
    <mergeCell ref="E47:E48"/>
    <mergeCell ref="F47:F48"/>
    <mergeCell ref="H49:H50"/>
    <mergeCell ref="G47:G48"/>
    <mergeCell ref="H47:H48"/>
    <mergeCell ref="H54:H55"/>
    <mergeCell ref="B54:B55"/>
    <mergeCell ref="C54:C55"/>
    <mergeCell ref="C57:C58"/>
    <mergeCell ref="D57:D58"/>
    <mergeCell ref="E57:E58"/>
    <mergeCell ref="F57:F58"/>
    <mergeCell ref="G57:G58"/>
    <mergeCell ref="B49:B50"/>
    <mergeCell ref="C49:C50"/>
    <mergeCell ref="D49:D50"/>
    <mergeCell ref="D54:D55"/>
    <mergeCell ref="H57:H58"/>
    <mergeCell ref="B59:B60"/>
    <mergeCell ref="C59:C60"/>
    <mergeCell ref="D59:D60"/>
    <mergeCell ref="H59:H60"/>
    <mergeCell ref="H64:H65"/>
    <mergeCell ref="B62:B63"/>
    <mergeCell ref="C62:C63"/>
    <mergeCell ref="D62:D63"/>
    <mergeCell ref="B57:B58"/>
    <mergeCell ref="B66:B67"/>
    <mergeCell ref="C66:C67"/>
    <mergeCell ref="D66:D67"/>
    <mergeCell ref="E66:E67"/>
    <mergeCell ref="H62:H63"/>
    <mergeCell ref="B64:B65"/>
    <mergeCell ref="C64:C65"/>
    <mergeCell ref="D64:D65"/>
    <mergeCell ref="G68:G69"/>
    <mergeCell ref="H68:H69"/>
    <mergeCell ref="F66:F67"/>
    <mergeCell ref="G66:G67"/>
    <mergeCell ref="H66:H67"/>
    <mergeCell ref="B68:B69"/>
    <mergeCell ref="C68:C69"/>
    <mergeCell ref="D68:D69"/>
    <mergeCell ref="E68:E69"/>
    <mergeCell ref="F68:F69"/>
    <mergeCell ref="B75:B77"/>
    <mergeCell ref="C75:C77"/>
    <mergeCell ref="D75:D77"/>
    <mergeCell ref="E75:E77"/>
    <mergeCell ref="F75:F77"/>
    <mergeCell ref="B72:B74"/>
    <mergeCell ref="C72:C74"/>
    <mergeCell ref="D72:D74"/>
    <mergeCell ref="E72:E74"/>
    <mergeCell ref="F72:F74"/>
    <mergeCell ref="F79:F80"/>
    <mergeCell ref="G79:G80"/>
    <mergeCell ref="H79:H80"/>
    <mergeCell ref="G75:G77"/>
    <mergeCell ref="H75:H77"/>
    <mergeCell ref="G72:G74"/>
    <mergeCell ref="H72:H74"/>
    <mergeCell ref="D84:D85"/>
    <mergeCell ref="E84:E85"/>
    <mergeCell ref="B81:B83"/>
    <mergeCell ref="C81:C83"/>
    <mergeCell ref="D81:D83"/>
    <mergeCell ref="B79:B80"/>
    <mergeCell ref="C79:C80"/>
    <mergeCell ref="D79:D80"/>
    <mergeCell ref="E79:E80"/>
    <mergeCell ref="H88:H89"/>
    <mergeCell ref="F84:F85"/>
    <mergeCell ref="G84:G85"/>
    <mergeCell ref="H84:H85"/>
    <mergeCell ref="H81:H83"/>
    <mergeCell ref="B88:B89"/>
    <mergeCell ref="C88:C89"/>
    <mergeCell ref="D88:D89"/>
    <mergeCell ref="B84:B85"/>
    <mergeCell ref="C84:C85"/>
    <mergeCell ref="H90:H91"/>
    <mergeCell ref="B90:B91"/>
    <mergeCell ref="C90:C91"/>
    <mergeCell ref="D90:D91"/>
    <mergeCell ref="H97:H98"/>
    <mergeCell ref="B100:B101"/>
    <mergeCell ref="C100:C101"/>
    <mergeCell ref="H94:H95"/>
    <mergeCell ref="B94:B95"/>
    <mergeCell ref="C94:C95"/>
    <mergeCell ref="D94:D95"/>
    <mergeCell ref="B97:B98"/>
    <mergeCell ref="C97:C98"/>
    <mergeCell ref="D97:D98"/>
    <mergeCell ref="D100:D101"/>
    <mergeCell ref="G105:G106"/>
    <mergeCell ref="H100:H101"/>
    <mergeCell ref="B103:B104"/>
    <mergeCell ref="C103:C104"/>
    <mergeCell ref="D103:D104"/>
    <mergeCell ref="E103:E104"/>
    <mergeCell ref="F103:F104"/>
    <mergeCell ref="G103:G104"/>
    <mergeCell ref="B107:B108"/>
    <mergeCell ref="C107:C108"/>
    <mergeCell ref="D107:D108"/>
    <mergeCell ref="H103:H104"/>
    <mergeCell ref="B105:B106"/>
    <mergeCell ref="C105:C106"/>
    <mergeCell ref="D105:D106"/>
    <mergeCell ref="E105:E106"/>
    <mergeCell ref="F105:F106"/>
    <mergeCell ref="H105:H106"/>
    <mergeCell ref="H110:H111"/>
    <mergeCell ref="H107:H108"/>
    <mergeCell ref="D127:D128"/>
    <mergeCell ref="E127:E128"/>
    <mergeCell ref="B110:B111"/>
    <mergeCell ref="C110:C111"/>
    <mergeCell ref="D110:D111"/>
    <mergeCell ref="F127:F128"/>
    <mergeCell ref="G127:G128"/>
    <mergeCell ref="H127:H128"/>
    <mergeCell ref="B129:B131"/>
    <mergeCell ref="C129:C131"/>
    <mergeCell ref="D129:D131"/>
    <mergeCell ref="E129:E131"/>
    <mergeCell ref="F129:F131"/>
    <mergeCell ref="B127:B128"/>
    <mergeCell ref="C127:C128"/>
    <mergeCell ref="C140:C141"/>
    <mergeCell ref="G132:G133"/>
    <mergeCell ref="H132:H133"/>
    <mergeCell ref="G129:G131"/>
    <mergeCell ref="H129:H131"/>
    <mergeCell ref="B132:B133"/>
    <mergeCell ref="C132:C133"/>
    <mergeCell ref="D132:D133"/>
    <mergeCell ref="E132:E133"/>
    <mergeCell ref="F132:F133"/>
    <mergeCell ref="A161:H162"/>
    <mergeCell ref="H140:H141"/>
    <mergeCell ref="B135:B136"/>
    <mergeCell ref="C135:C136"/>
    <mergeCell ref="D135:D136"/>
    <mergeCell ref="E135:E136"/>
    <mergeCell ref="F135:F136"/>
    <mergeCell ref="G135:G136"/>
    <mergeCell ref="H135:H136"/>
    <mergeCell ref="B140:B141"/>
    <mergeCell ref="D33:D34"/>
    <mergeCell ref="A164:H166"/>
    <mergeCell ref="A150:H151"/>
    <mergeCell ref="A153:H155"/>
    <mergeCell ref="A156:H157"/>
    <mergeCell ref="D140:D141"/>
    <mergeCell ref="E140:E141"/>
    <mergeCell ref="F140:F141"/>
    <mergeCell ref="G140:G141"/>
    <mergeCell ref="A158:H160"/>
    <mergeCell ref="H33:H34"/>
    <mergeCell ref="B36:B37"/>
    <mergeCell ref="C36:C37"/>
    <mergeCell ref="D36:D37"/>
    <mergeCell ref="E36:E37"/>
    <mergeCell ref="F36:F37"/>
    <mergeCell ref="G36:G37"/>
    <mergeCell ref="H36:H37"/>
    <mergeCell ref="B33:B34"/>
    <mergeCell ref="C33:C34"/>
  </mergeCells>
  <printOptions horizontalCentered="1"/>
  <pageMargins left="0.3937007874015748" right="0.3937007874015748" top="0.4330708661417323" bottom="0.3937007874015748" header="0.2755905511811024" footer="0.2755905511811024"/>
  <pageSetup fitToHeight="0" fitToWidth="1" horizontalDpi="600" verticalDpi="600" orientation="landscape" paperSize="9" scale="98" r:id="rId1"/>
  <headerFooter differentFirst="1" alignWithMargins="0">
    <oddHeader>&amp;L&amp;"Arial,обычный"&amp;6Подготовлено с использованием системы ГАРАНТ&amp;R&amp;6МБОУ "Большееланская СОШ"</oddHeader>
    <firstHeader>&amp;L&amp;6Подготовлено с использованием системы ГАРАНТ</firstHeader>
  </headerFooter>
  <rowBreaks count="1" manualBreakCount="1">
    <brk id="113" max="7" man="1"/>
  </rowBreaks>
</worksheet>
</file>

<file path=xl/worksheets/sheet3.xml><?xml version="1.0" encoding="utf-8"?>
<worksheet xmlns="http://schemas.openxmlformats.org/spreadsheetml/2006/main" xmlns:r="http://schemas.openxmlformats.org/officeDocument/2006/relationships">
  <sheetPr>
    <tabColor indexed="48"/>
  </sheetPr>
  <dimension ref="A1:AE66"/>
  <sheetViews>
    <sheetView tabSelected="1" view="pageBreakPreview" zoomScale="60" zoomScalePageLayoutView="0" workbookViewId="0" topLeftCell="B25">
      <selection activeCell="O56" sqref="O56"/>
    </sheetView>
  </sheetViews>
  <sheetFormatPr defaultColWidth="1.37890625" defaultRowHeight="12.75"/>
  <cols>
    <col min="1" max="1" width="7.25390625" style="4" customWidth="1"/>
    <col min="2" max="2" width="72.00390625" style="4" customWidth="1"/>
    <col min="3" max="3" width="8.625" style="4" customWidth="1"/>
    <col min="4" max="4" width="11.00390625" style="4" customWidth="1"/>
    <col min="5" max="5" width="9.625" style="4" customWidth="1"/>
    <col min="6" max="6" width="17.875" style="4" customWidth="1"/>
    <col min="7" max="7" width="16.625" style="4" customWidth="1"/>
    <col min="8" max="8" width="15.25390625" style="4" customWidth="1"/>
    <col min="9" max="9" width="11.375" style="4" customWidth="1"/>
    <col min="10" max="12" width="1.37890625" style="4" customWidth="1"/>
    <col min="13" max="15" width="8.25390625" style="4" customWidth="1"/>
    <col min="16" max="16384" width="1.37890625" style="4" customWidth="1"/>
  </cols>
  <sheetData>
    <row r="1" spans="1:9" ht="12.75" customHeight="1">
      <c r="A1" s="258" t="s">
        <v>236</v>
      </c>
      <c r="B1" s="258"/>
      <c r="C1" s="258"/>
      <c r="D1" s="258"/>
      <c r="E1" s="258"/>
      <c r="F1" s="258"/>
      <c r="G1" s="258"/>
      <c r="H1" s="258"/>
      <c r="I1" s="258"/>
    </row>
    <row r="3" spans="1:9" s="3" customFormat="1" ht="12" customHeight="1">
      <c r="A3" s="41" t="s">
        <v>223</v>
      </c>
      <c r="B3" s="273" t="s">
        <v>42</v>
      </c>
      <c r="C3" s="274"/>
      <c r="D3" s="51" t="s">
        <v>308</v>
      </c>
      <c r="E3" s="51" t="s">
        <v>227</v>
      </c>
      <c r="F3" s="288" t="s">
        <v>31</v>
      </c>
      <c r="G3" s="288"/>
      <c r="H3" s="288"/>
      <c r="I3" s="288"/>
    </row>
    <row r="4" spans="1:9" s="3" customFormat="1" ht="12" customHeight="1">
      <c r="A4" s="42" t="s">
        <v>224</v>
      </c>
      <c r="B4" s="275"/>
      <c r="C4" s="276"/>
      <c r="D4" s="51" t="s">
        <v>225</v>
      </c>
      <c r="E4" s="51" t="s">
        <v>228</v>
      </c>
      <c r="F4" s="51" t="s">
        <v>319</v>
      </c>
      <c r="G4" s="51" t="s">
        <v>320</v>
      </c>
      <c r="H4" s="51" t="s">
        <v>321</v>
      </c>
      <c r="I4" s="51" t="s">
        <v>40</v>
      </c>
    </row>
    <row r="5" spans="1:9" s="3" customFormat="1" ht="12" customHeight="1">
      <c r="A5" s="42"/>
      <c r="B5" s="275"/>
      <c r="C5" s="276"/>
      <c r="D5" s="51"/>
      <c r="E5" s="51" t="s">
        <v>229</v>
      </c>
      <c r="F5" s="51" t="s">
        <v>230</v>
      </c>
      <c r="G5" s="51" t="s">
        <v>232</v>
      </c>
      <c r="H5" s="51" t="s">
        <v>235</v>
      </c>
      <c r="I5" s="51" t="s">
        <v>41</v>
      </c>
    </row>
    <row r="6" spans="1:9" s="3" customFormat="1" ht="12" customHeight="1">
      <c r="A6" s="42"/>
      <c r="B6" s="275"/>
      <c r="C6" s="276"/>
      <c r="D6" s="51"/>
      <c r="E6" s="51"/>
      <c r="F6" s="51" t="s">
        <v>231</v>
      </c>
      <c r="G6" s="51" t="s">
        <v>37</v>
      </c>
      <c r="H6" s="51" t="s">
        <v>37</v>
      </c>
      <c r="I6" s="51" t="s">
        <v>37</v>
      </c>
    </row>
    <row r="7" spans="1:9" s="3" customFormat="1" ht="12" customHeight="1">
      <c r="A7" s="45"/>
      <c r="B7" s="277"/>
      <c r="C7" s="278"/>
      <c r="D7" s="51"/>
      <c r="E7" s="51"/>
      <c r="F7" s="51" t="s">
        <v>233</v>
      </c>
      <c r="G7" s="51" t="s">
        <v>234</v>
      </c>
      <c r="H7" s="51" t="s">
        <v>234</v>
      </c>
      <c r="I7" s="51" t="s">
        <v>38</v>
      </c>
    </row>
    <row r="8" spans="1:9" s="3" customFormat="1" ht="12" customHeight="1">
      <c r="A8" s="43">
        <v>1</v>
      </c>
      <c r="B8" s="279">
        <v>2</v>
      </c>
      <c r="C8" s="280"/>
      <c r="D8" s="51">
        <v>3</v>
      </c>
      <c r="E8" s="51">
        <v>4</v>
      </c>
      <c r="F8" s="51">
        <v>5</v>
      </c>
      <c r="G8" s="51">
        <v>6</v>
      </c>
      <c r="H8" s="51">
        <v>7</v>
      </c>
      <c r="I8" s="51">
        <v>8</v>
      </c>
    </row>
    <row r="9" spans="1:9" ht="15" customHeight="1">
      <c r="A9" s="46" t="s">
        <v>237</v>
      </c>
      <c r="B9" s="281" t="s">
        <v>238</v>
      </c>
      <c r="C9" s="282"/>
      <c r="D9" s="33" t="s">
        <v>226</v>
      </c>
      <c r="E9" s="34" t="s">
        <v>54</v>
      </c>
      <c r="F9" s="152">
        <f>'Листы2-5 '!E102</f>
        <v>12121182.49</v>
      </c>
      <c r="G9" s="152">
        <f>'Листы2-5 '!F102</f>
        <v>10858113.51</v>
      </c>
      <c r="H9" s="152">
        <f>'Листы2-5 '!G102</f>
        <v>13042293.51</v>
      </c>
      <c r="I9" s="50"/>
    </row>
    <row r="10" spans="1:9" ht="12.75">
      <c r="A10" s="267" t="s">
        <v>240</v>
      </c>
      <c r="B10" s="283" t="s">
        <v>47</v>
      </c>
      <c r="C10" s="284"/>
      <c r="D10" s="270" t="s">
        <v>241</v>
      </c>
      <c r="E10" s="213" t="s">
        <v>54</v>
      </c>
      <c r="F10" s="268"/>
      <c r="G10" s="268"/>
      <c r="H10" s="268"/>
      <c r="I10" s="269"/>
    </row>
    <row r="11" spans="1:9" ht="12.75">
      <c r="A11" s="267"/>
      <c r="B11" s="57" t="s">
        <v>256</v>
      </c>
      <c r="C11" s="80"/>
      <c r="D11" s="270"/>
      <c r="E11" s="213"/>
      <c r="F11" s="268"/>
      <c r="G11" s="268"/>
      <c r="H11" s="268"/>
      <c r="I11" s="269"/>
    </row>
    <row r="12" spans="1:9" ht="12.75">
      <c r="A12" s="267"/>
      <c r="B12" s="57" t="s">
        <v>257</v>
      </c>
      <c r="C12" s="80"/>
      <c r="D12" s="270"/>
      <c r="E12" s="213"/>
      <c r="F12" s="268"/>
      <c r="G12" s="268"/>
      <c r="H12" s="268"/>
      <c r="I12" s="269"/>
    </row>
    <row r="13" spans="1:9" ht="12.75">
      <c r="A13" s="267"/>
      <c r="B13" s="57" t="s">
        <v>258</v>
      </c>
      <c r="C13" s="80"/>
      <c r="D13" s="270"/>
      <c r="E13" s="213"/>
      <c r="F13" s="268"/>
      <c r="G13" s="268"/>
      <c r="H13" s="268"/>
      <c r="I13" s="269"/>
    </row>
    <row r="14" spans="1:9" ht="12.75">
      <c r="A14" s="267"/>
      <c r="B14" s="57" t="s">
        <v>259</v>
      </c>
      <c r="C14" s="80"/>
      <c r="D14" s="270"/>
      <c r="E14" s="213"/>
      <c r="F14" s="268"/>
      <c r="G14" s="268"/>
      <c r="H14" s="268"/>
      <c r="I14" s="269"/>
    </row>
    <row r="15" spans="1:9" ht="12.75">
      <c r="A15" s="267"/>
      <c r="B15" s="57" t="s">
        <v>260</v>
      </c>
      <c r="C15" s="80"/>
      <c r="D15" s="270"/>
      <c r="E15" s="213"/>
      <c r="F15" s="268"/>
      <c r="G15" s="268"/>
      <c r="H15" s="268"/>
      <c r="I15" s="269"/>
    </row>
    <row r="16" spans="1:9" ht="12.75">
      <c r="A16" s="267"/>
      <c r="B16" s="57" t="s">
        <v>261</v>
      </c>
      <c r="C16" s="80"/>
      <c r="D16" s="270"/>
      <c r="E16" s="213"/>
      <c r="F16" s="268"/>
      <c r="G16" s="268"/>
      <c r="H16" s="268"/>
      <c r="I16" s="269"/>
    </row>
    <row r="17" spans="1:9" ht="12.75">
      <c r="A17" s="267"/>
      <c r="B17" s="57" t="s">
        <v>262</v>
      </c>
      <c r="C17" s="80"/>
      <c r="D17" s="270"/>
      <c r="E17" s="213"/>
      <c r="F17" s="268"/>
      <c r="G17" s="268"/>
      <c r="H17" s="268"/>
      <c r="I17" s="269"/>
    </row>
    <row r="18" spans="1:9" ht="12.75" customHeight="1">
      <c r="A18" s="267"/>
      <c r="B18" s="57" t="s">
        <v>263</v>
      </c>
      <c r="C18" s="80"/>
      <c r="D18" s="270"/>
      <c r="E18" s="213"/>
      <c r="F18" s="268"/>
      <c r="G18" s="268"/>
      <c r="H18" s="268"/>
      <c r="I18" s="269"/>
    </row>
    <row r="19" spans="1:9" ht="12.75" customHeight="1">
      <c r="A19" s="267" t="s">
        <v>239</v>
      </c>
      <c r="B19" s="52" t="s">
        <v>264</v>
      </c>
      <c r="C19" s="35"/>
      <c r="D19" s="270" t="s">
        <v>150</v>
      </c>
      <c r="E19" s="213" t="s">
        <v>54</v>
      </c>
      <c r="F19" s="268"/>
      <c r="G19" s="268"/>
      <c r="H19" s="268"/>
      <c r="I19" s="269"/>
    </row>
    <row r="20" spans="1:9" ht="12.75" customHeight="1">
      <c r="A20" s="267"/>
      <c r="B20" s="57" t="s">
        <v>265</v>
      </c>
      <c r="C20" s="80"/>
      <c r="D20" s="270"/>
      <c r="E20" s="213"/>
      <c r="F20" s="268"/>
      <c r="G20" s="268"/>
      <c r="H20" s="268"/>
      <c r="I20" s="269"/>
    </row>
    <row r="21" spans="1:9" ht="12.75" customHeight="1">
      <c r="A21" s="267"/>
      <c r="B21" s="57" t="s">
        <v>268</v>
      </c>
      <c r="C21" s="80"/>
      <c r="D21" s="270"/>
      <c r="E21" s="213"/>
      <c r="F21" s="268"/>
      <c r="G21" s="268"/>
      <c r="H21" s="268"/>
      <c r="I21" s="269"/>
    </row>
    <row r="22" spans="1:9" ht="12.75" customHeight="1">
      <c r="A22" s="267" t="s">
        <v>242</v>
      </c>
      <c r="B22" s="52" t="s">
        <v>266</v>
      </c>
      <c r="C22" s="35"/>
      <c r="D22" s="270" t="s">
        <v>244</v>
      </c>
      <c r="E22" s="213" t="s">
        <v>54</v>
      </c>
      <c r="F22" s="271"/>
      <c r="G22" s="271"/>
      <c r="H22" s="271"/>
      <c r="I22" s="269"/>
    </row>
    <row r="23" spans="1:9" ht="12.75" customHeight="1">
      <c r="A23" s="267"/>
      <c r="B23" s="57" t="s">
        <v>267</v>
      </c>
      <c r="C23" s="80"/>
      <c r="D23" s="270"/>
      <c r="E23" s="213"/>
      <c r="F23" s="271"/>
      <c r="G23" s="271"/>
      <c r="H23" s="271"/>
      <c r="I23" s="269"/>
    </row>
    <row r="24" spans="1:9" ht="12.75" customHeight="1">
      <c r="A24" s="267" t="s">
        <v>243</v>
      </c>
      <c r="B24" s="52" t="s">
        <v>264</v>
      </c>
      <c r="C24" s="35"/>
      <c r="D24" s="270" t="s">
        <v>245</v>
      </c>
      <c r="E24" s="213" t="s">
        <v>54</v>
      </c>
      <c r="F24" s="268">
        <f>F9-F22</f>
        <v>12121182.49</v>
      </c>
      <c r="G24" s="268">
        <f>G9-G22</f>
        <v>10858113.51</v>
      </c>
      <c r="H24" s="268">
        <f>H9-H22</f>
        <v>13042293.51</v>
      </c>
      <c r="I24" s="269"/>
    </row>
    <row r="25" spans="1:9" ht="12.75" customHeight="1">
      <c r="A25" s="267"/>
      <c r="B25" s="57" t="s">
        <v>269</v>
      </c>
      <c r="C25" s="80"/>
      <c r="D25" s="270"/>
      <c r="E25" s="213"/>
      <c r="F25" s="268"/>
      <c r="G25" s="268"/>
      <c r="H25" s="268"/>
      <c r="I25" s="269"/>
    </row>
    <row r="26" spans="1:9" ht="12.75" customHeight="1">
      <c r="A26" s="267"/>
      <c r="B26" s="57" t="s">
        <v>270</v>
      </c>
      <c r="C26" s="80"/>
      <c r="D26" s="270"/>
      <c r="E26" s="213"/>
      <c r="F26" s="268"/>
      <c r="G26" s="268"/>
      <c r="H26" s="268"/>
      <c r="I26" s="269"/>
    </row>
    <row r="27" spans="1:9" ht="12.75" customHeight="1">
      <c r="A27" s="267" t="s">
        <v>246</v>
      </c>
      <c r="B27" s="89" t="s">
        <v>47</v>
      </c>
      <c r="C27" s="40"/>
      <c r="D27" s="270" t="s">
        <v>247</v>
      </c>
      <c r="E27" s="213" t="s">
        <v>54</v>
      </c>
      <c r="F27" s="268">
        <f>F31</f>
        <v>6792393.51</v>
      </c>
      <c r="G27" s="268">
        <f>G31</f>
        <v>6251193.51</v>
      </c>
      <c r="H27" s="268">
        <f>H31</f>
        <v>6236193.51</v>
      </c>
      <c r="I27" s="269"/>
    </row>
    <row r="28" spans="1:9" ht="12.75" customHeight="1">
      <c r="A28" s="267"/>
      <c r="B28" s="90" t="s">
        <v>252</v>
      </c>
      <c r="C28" s="81"/>
      <c r="D28" s="270"/>
      <c r="E28" s="213"/>
      <c r="F28" s="268"/>
      <c r="G28" s="268"/>
      <c r="H28" s="268"/>
      <c r="I28" s="269"/>
    </row>
    <row r="29" spans="1:9" ht="12.75" customHeight="1">
      <c r="A29" s="267"/>
      <c r="B29" s="90" t="s">
        <v>253</v>
      </c>
      <c r="C29" s="81"/>
      <c r="D29" s="270"/>
      <c r="E29" s="213"/>
      <c r="F29" s="268"/>
      <c r="G29" s="268"/>
      <c r="H29" s="268"/>
      <c r="I29" s="269"/>
    </row>
    <row r="30" spans="1:9" ht="12.75" customHeight="1">
      <c r="A30" s="267" t="s">
        <v>248</v>
      </c>
      <c r="B30" s="91" t="s">
        <v>47</v>
      </c>
      <c r="C30" s="82"/>
      <c r="D30" s="270" t="s">
        <v>249</v>
      </c>
      <c r="E30" s="213" t="s">
        <v>54</v>
      </c>
      <c r="F30" s="153"/>
      <c r="G30" s="153"/>
      <c r="H30" s="153"/>
      <c r="I30" s="269"/>
    </row>
    <row r="31" spans="1:9" ht="12.75" customHeight="1">
      <c r="A31" s="267"/>
      <c r="B31" s="92" t="s">
        <v>254</v>
      </c>
      <c r="C31" s="83"/>
      <c r="D31" s="270"/>
      <c r="E31" s="213"/>
      <c r="F31" s="146">
        <v>6792393.51</v>
      </c>
      <c r="G31" s="146">
        <v>6251193.51</v>
      </c>
      <c r="H31" s="146">
        <v>6236193.51</v>
      </c>
      <c r="I31" s="269"/>
    </row>
    <row r="32" spans="1:9" ht="15" customHeight="1">
      <c r="A32" s="44" t="s">
        <v>250</v>
      </c>
      <c r="B32" s="93" t="s">
        <v>255</v>
      </c>
      <c r="C32" s="98"/>
      <c r="D32" s="34" t="s">
        <v>251</v>
      </c>
      <c r="E32" s="34" t="s">
        <v>54</v>
      </c>
      <c r="F32" s="147"/>
      <c r="G32" s="147"/>
      <c r="H32" s="147"/>
      <c r="I32" s="50"/>
    </row>
    <row r="33" spans="1:9" ht="12.75" customHeight="1">
      <c r="A33" s="267" t="s">
        <v>271</v>
      </c>
      <c r="B33" s="89" t="s">
        <v>279</v>
      </c>
      <c r="C33" s="40"/>
      <c r="D33" s="270" t="s">
        <v>272</v>
      </c>
      <c r="E33" s="213" t="s">
        <v>54</v>
      </c>
      <c r="F33" s="153">
        <f>F36</f>
        <v>2046100</v>
      </c>
      <c r="G33" s="153">
        <f>G36</f>
        <v>1806920</v>
      </c>
      <c r="H33" s="153">
        <f>H36</f>
        <v>4006100</v>
      </c>
      <c r="I33" s="165"/>
    </row>
    <row r="34" spans="1:9" ht="12.75" customHeight="1">
      <c r="A34" s="267"/>
      <c r="B34" s="90" t="s">
        <v>366</v>
      </c>
      <c r="C34" s="81"/>
      <c r="D34" s="270"/>
      <c r="E34" s="213"/>
      <c r="F34" s="146"/>
      <c r="G34" s="146"/>
      <c r="H34" s="146"/>
      <c r="I34" s="166"/>
    </row>
    <row r="35" spans="1:9" ht="12.75" customHeight="1">
      <c r="A35" s="267" t="s">
        <v>367</v>
      </c>
      <c r="B35" s="91" t="s">
        <v>47</v>
      </c>
      <c r="C35" s="82"/>
      <c r="D35" s="270" t="s">
        <v>368</v>
      </c>
      <c r="E35" s="213" t="s">
        <v>54</v>
      </c>
      <c r="F35" s="153"/>
      <c r="G35" s="153"/>
      <c r="H35" s="153"/>
      <c r="I35" s="165"/>
    </row>
    <row r="36" spans="1:9" ht="12.75" customHeight="1">
      <c r="A36" s="267"/>
      <c r="B36" s="92" t="s">
        <v>254</v>
      </c>
      <c r="C36" s="83"/>
      <c r="D36" s="270"/>
      <c r="E36" s="213"/>
      <c r="F36" s="146">
        <v>2046100</v>
      </c>
      <c r="G36" s="146">
        <v>1806920</v>
      </c>
      <c r="H36" s="146">
        <v>4006100</v>
      </c>
      <c r="I36" s="166"/>
    </row>
    <row r="37" spans="1:9" ht="12.75" customHeight="1">
      <c r="A37" s="44" t="s">
        <v>369</v>
      </c>
      <c r="B37" s="55" t="s">
        <v>255</v>
      </c>
      <c r="C37" s="84"/>
      <c r="D37" s="72" t="s">
        <v>370</v>
      </c>
      <c r="E37" s="34" t="s">
        <v>54</v>
      </c>
      <c r="F37" s="147"/>
      <c r="G37" s="147"/>
      <c r="H37" s="147"/>
      <c r="I37" s="50"/>
    </row>
    <row r="38" spans="1:9" ht="12.75" customHeight="1">
      <c r="A38" s="44" t="s">
        <v>371</v>
      </c>
      <c r="B38" s="56" t="s">
        <v>372</v>
      </c>
      <c r="C38" s="85"/>
      <c r="D38" s="72" t="s">
        <v>373</v>
      </c>
      <c r="E38" s="34" t="s">
        <v>54</v>
      </c>
      <c r="F38" s="147"/>
      <c r="G38" s="147"/>
      <c r="H38" s="147"/>
      <c r="I38" s="50"/>
    </row>
    <row r="39" spans="1:9" ht="12.75" customHeight="1">
      <c r="A39" s="44" t="s">
        <v>374</v>
      </c>
      <c r="B39" s="56" t="s">
        <v>375</v>
      </c>
      <c r="C39" s="85"/>
      <c r="D39" s="72" t="s">
        <v>376</v>
      </c>
      <c r="E39" s="34" t="s">
        <v>54</v>
      </c>
      <c r="F39" s="147"/>
      <c r="G39" s="147"/>
      <c r="H39" s="147"/>
      <c r="I39" s="50"/>
    </row>
    <row r="40" spans="1:9" ht="12.75" customHeight="1">
      <c r="A40" s="272" t="s">
        <v>273</v>
      </c>
      <c r="B40" s="91" t="s">
        <v>47</v>
      </c>
      <c r="C40" s="82"/>
      <c r="D40" s="270" t="s">
        <v>275</v>
      </c>
      <c r="E40" s="213" t="s">
        <v>54</v>
      </c>
      <c r="F40" s="153"/>
      <c r="G40" s="153"/>
      <c r="H40" s="153"/>
      <c r="I40" s="165"/>
    </row>
    <row r="41" spans="1:9" ht="12.75" customHeight="1">
      <c r="A41" s="267"/>
      <c r="B41" s="92" t="s">
        <v>254</v>
      </c>
      <c r="C41" s="83"/>
      <c r="D41" s="270"/>
      <c r="E41" s="213"/>
      <c r="F41" s="146"/>
      <c r="G41" s="146"/>
      <c r="H41" s="146"/>
      <c r="I41" s="166"/>
    </row>
    <row r="42" spans="1:9" ht="15" customHeight="1">
      <c r="A42" s="44" t="s">
        <v>274</v>
      </c>
      <c r="B42" s="55" t="s">
        <v>255</v>
      </c>
      <c r="C42" s="84"/>
      <c r="D42" s="72" t="s">
        <v>276</v>
      </c>
      <c r="E42" s="34" t="s">
        <v>54</v>
      </c>
      <c r="F42" s="147"/>
      <c r="G42" s="147"/>
      <c r="H42" s="147"/>
      <c r="I42" s="50"/>
    </row>
    <row r="43" spans="1:9" ht="15" customHeight="1">
      <c r="A43" s="44" t="s">
        <v>277</v>
      </c>
      <c r="B43" s="56" t="s">
        <v>377</v>
      </c>
      <c r="C43" s="85"/>
      <c r="D43" s="72" t="s">
        <v>278</v>
      </c>
      <c r="E43" s="34" t="s">
        <v>54</v>
      </c>
      <c r="F43" s="147">
        <f>F45</f>
        <v>3282688.98</v>
      </c>
      <c r="G43" s="147">
        <f>G45</f>
        <v>2800000</v>
      </c>
      <c r="H43" s="147">
        <f>H45</f>
        <v>2800000</v>
      </c>
      <c r="I43" s="50"/>
    </row>
    <row r="44" spans="1:9" ht="12.75" customHeight="1">
      <c r="A44" s="267" t="s">
        <v>280</v>
      </c>
      <c r="B44" s="91" t="s">
        <v>47</v>
      </c>
      <c r="C44" s="82"/>
      <c r="D44" s="270" t="s">
        <v>283</v>
      </c>
      <c r="E44" s="213" t="s">
        <v>54</v>
      </c>
      <c r="F44" s="153"/>
      <c r="G44" s="153"/>
      <c r="H44" s="153"/>
      <c r="I44" s="269"/>
    </row>
    <row r="45" spans="1:15" ht="12.75" customHeight="1">
      <c r="A45" s="267"/>
      <c r="B45" s="92" t="s">
        <v>254</v>
      </c>
      <c r="C45" s="83"/>
      <c r="D45" s="270"/>
      <c r="E45" s="213"/>
      <c r="F45" s="146">
        <v>3282688.98</v>
      </c>
      <c r="G45" s="146">
        <v>2800000</v>
      </c>
      <c r="H45" s="146">
        <v>2800000</v>
      </c>
      <c r="I45" s="269"/>
      <c r="M45" s="173">
        <f>F43+F33+F27-F9</f>
        <v>0</v>
      </c>
      <c r="N45" s="173">
        <f>G43+G33+G27-G9</f>
        <v>0</v>
      </c>
      <c r="O45" s="173">
        <f>H43+H33+H27-H9</f>
        <v>0</v>
      </c>
    </row>
    <row r="46" spans="1:9" ht="15" customHeight="1">
      <c r="A46" s="44" t="s">
        <v>281</v>
      </c>
      <c r="B46" s="55" t="s">
        <v>282</v>
      </c>
      <c r="C46" s="84"/>
      <c r="D46" s="72" t="s">
        <v>284</v>
      </c>
      <c r="E46" s="34" t="s">
        <v>54</v>
      </c>
      <c r="F46" s="147"/>
      <c r="G46" s="147"/>
      <c r="H46" s="147"/>
      <c r="I46" s="50"/>
    </row>
    <row r="47" spans="1:9" ht="12.75">
      <c r="A47" s="267" t="s">
        <v>287</v>
      </c>
      <c r="B47" s="54" t="s">
        <v>292</v>
      </c>
      <c r="C47" s="53"/>
      <c r="D47" s="270" t="s">
        <v>285</v>
      </c>
      <c r="E47" s="213" t="s">
        <v>54</v>
      </c>
      <c r="F47" s="268">
        <f>SUM(F50:F52)</f>
        <v>12121182.49</v>
      </c>
      <c r="G47" s="268">
        <f>SUM(G50:G52)</f>
        <v>10858113.51</v>
      </c>
      <c r="H47" s="268">
        <f>SUM(H50:H52)</f>
        <v>13042293.51</v>
      </c>
      <c r="I47" s="269"/>
    </row>
    <row r="48" spans="1:9" ht="12.75" customHeight="1">
      <c r="A48" s="267"/>
      <c r="B48" s="94" t="s">
        <v>293</v>
      </c>
      <c r="C48" s="86"/>
      <c r="D48" s="270"/>
      <c r="E48" s="213"/>
      <c r="F48" s="268"/>
      <c r="G48" s="268"/>
      <c r="H48" s="268"/>
      <c r="I48" s="269"/>
    </row>
    <row r="49" spans="1:9" ht="12.75">
      <c r="A49" s="267"/>
      <c r="B49" s="95" t="s">
        <v>289</v>
      </c>
      <c r="C49" s="87"/>
      <c r="D49" s="285" t="s">
        <v>288</v>
      </c>
      <c r="E49" s="74"/>
      <c r="F49" s="153"/>
      <c r="G49" s="153"/>
      <c r="H49" s="153"/>
      <c r="I49" s="75"/>
    </row>
    <row r="50" spans="1:9" ht="12.75">
      <c r="A50" s="267"/>
      <c r="B50" s="96"/>
      <c r="C50" s="99"/>
      <c r="D50" s="286"/>
      <c r="E50" s="78" t="s">
        <v>347</v>
      </c>
      <c r="F50" s="154">
        <f>F9</f>
        <v>12121182.49</v>
      </c>
      <c r="G50" s="154"/>
      <c r="H50" s="154"/>
      <c r="I50" s="76"/>
    </row>
    <row r="51" spans="1:9" ht="12.75">
      <c r="A51" s="267"/>
      <c r="B51" s="96"/>
      <c r="C51" s="99"/>
      <c r="D51" s="286"/>
      <c r="E51" s="78" t="s">
        <v>348</v>
      </c>
      <c r="F51" s="154"/>
      <c r="G51" s="154">
        <f>G9</f>
        <v>10858113.51</v>
      </c>
      <c r="H51" s="154"/>
      <c r="I51" s="76"/>
    </row>
    <row r="52" spans="1:9" ht="12.75">
      <c r="A52" s="267"/>
      <c r="B52" s="97"/>
      <c r="C52" s="88"/>
      <c r="D52" s="287"/>
      <c r="E52" s="49" t="s">
        <v>349</v>
      </c>
      <c r="F52" s="146"/>
      <c r="G52" s="146"/>
      <c r="H52" s="146">
        <f>H9</f>
        <v>13042293.51</v>
      </c>
      <c r="I52" s="77"/>
    </row>
    <row r="53" spans="1:9" ht="12.75">
      <c r="A53" s="267" t="s">
        <v>286</v>
      </c>
      <c r="B53" s="54" t="s">
        <v>294</v>
      </c>
      <c r="C53" s="53"/>
      <c r="D53" s="270" t="s">
        <v>290</v>
      </c>
      <c r="E53" s="213" t="s">
        <v>54</v>
      </c>
      <c r="F53" s="268"/>
      <c r="G53" s="268"/>
      <c r="H53" s="268"/>
      <c r="I53" s="269"/>
    </row>
    <row r="54" spans="1:9" ht="12.75">
      <c r="A54" s="267"/>
      <c r="B54" s="94" t="s">
        <v>295</v>
      </c>
      <c r="C54" s="86"/>
      <c r="D54" s="270"/>
      <c r="E54" s="213"/>
      <c r="F54" s="268"/>
      <c r="G54" s="268"/>
      <c r="H54" s="268"/>
      <c r="I54" s="269"/>
    </row>
    <row r="55" spans="1:9" ht="12.75">
      <c r="A55" s="267"/>
      <c r="B55" s="95" t="s">
        <v>289</v>
      </c>
      <c r="C55" s="87"/>
      <c r="D55" s="270" t="s">
        <v>291</v>
      </c>
      <c r="E55" s="213"/>
      <c r="F55" s="268"/>
      <c r="G55" s="268"/>
      <c r="H55" s="268"/>
      <c r="I55" s="269"/>
    </row>
    <row r="56" spans="1:9" ht="12.75">
      <c r="A56" s="267"/>
      <c r="B56" s="97"/>
      <c r="C56" s="88"/>
      <c r="D56" s="270"/>
      <c r="E56" s="213"/>
      <c r="F56" s="268"/>
      <c r="G56" s="268"/>
      <c r="H56" s="268"/>
      <c r="I56" s="269"/>
    </row>
    <row r="58" spans="2:12" ht="12.75">
      <c r="B58" s="6"/>
      <c r="C58" s="6"/>
      <c r="D58" s="6"/>
      <c r="E58" s="6"/>
      <c r="F58" s="6"/>
      <c r="G58" s="6"/>
      <c r="H58" s="6"/>
      <c r="I58" s="6"/>
      <c r="J58" s="6"/>
      <c r="K58" s="6"/>
      <c r="L58" s="6"/>
    </row>
    <row r="59" spans="2:31" ht="15.75">
      <c r="B59" s="289" t="s">
        <v>448</v>
      </c>
      <c r="C59" s="290"/>
      <c r="D59" s="291" t="str">
        <f>Лист1!CC12</f>
        <v>Серебров О. А.</v>
      </c>
      <c r="E59" s="290"/>
      <c r="F59" s="290"/>
      <c r="G59" s="290"/>
      <c r="H59" s="290"/>
      <c r="I59" s="290"/>
      <c r="J59" s="290"/>
      <c r="K59" s="290"/>
      <c r="L59" s="290"/>
      <c r="M59" s="174"/>
      <c r="N59" s="292"/>
      <c r="O59" s="292"/>
      <c r="P59" s="292"/>
      <c r="Q59" s="292"/>
      <c r="R59" s="292"/>
      <c r="S59" s="292"/>
      <c r="T59" s="292"/>
      <c r="U59" s="292"/>
      <c r="V59" s="292"/>
      <c r="W59" s="292"/>
      <c r="X59" s="292"/>
      <c r="Y59" s="292"/>
      <c r="Z59" s="292"/>
      <c r="AA59" s="292"/>
      <c r="AB59" s="292"/>
      <c r="AC59" s="292"/>
      <c r="AD59" s="292"/>
      <c r="AE59" s="292"/>
    </row>
    <row r="60" spans="2:31" ht="12.75">
      <c r="B60" s="293" t="s">
        <v>7</v>
      </c>
      <c r="D60" s="294" t="s">
        <v>8</v>
      </c>
      <c r="E60" s="294"/>
      <c r="F60" s="294"/>
      <c r="G60" s="294"/>
      <c r="H60" s="294"/>
      <c r="I60" s="294"/>
      <c r="J60" s="294"/>
      <c r="K60" s="294"/>
      <c r="L60" s="294"/>
      <c r="M60" s="174"/>
      <c r="N60" s="6"/>
      <c r="O60" s="294"/>
      <c r="P60" s="294"/>
      <c r="Q60" s="294"/>
      <c r="R60" s="294"/>
      <c r="S60" s="294"/>
      <c r="T60" s="294"/>
      <c r="U60" s="294"/>
      <c r="V60" s="294"/>
      <c r="W60" s="294"/>
      <c r="X60" s="294"/>
      <c r="Y60" s="294"/>
      <c r="Z60" s="294"/>
      <c r="AA60" s="294"/>
      <c r="AB60" s="294"/>
      <c r="AC60" s="294"/>
      <c r="AD60" s="294"/>
      <c r="AE60" s="294"/>
    </row>
    <row r="61" spans="2:5" ht="15.75">
      <c r="B61" s="295">
        <f>B66</f>
        <v>43839</v>
      </c>
      <c r="C61" s="296"/>
      <c r="D61" s="296"/>
      <c r="E61" s="297"/>
    </row>
    <row r="62" spans="2:3" ht="15.75">
      <c r="B62" s="298"/>
      <c r="C62"/>
    </row>
    <row r="63" spans="2:3" ht="15.75">
      <c r="B63" s="299" t="s">
        <v>449</v>
      </c>
      <c r="C63" s="299"/>
    </row>
    <row r="64" spans="2:3" ht="12.75">
      <c r="B64" s="300" t="s">
        <v>450</v>
      </c>
      <c r="C64"/>
    </row>
    <row r="65" spans="2:3" ht="15.75">
      <c r="B65" s="298"/>
      <c r="C65"/>
    </row>
    <row r="66" spans="2:3" ht="15.75">
      <c r="B66" s="295">
        <f>Лист1!C43</f>
        <v>43839</v>
      </c>
      <c r="C66"/>
    </row>
  </sheetData>
  <sheetProtection/>
  <mergeCells count="83">
    <mergeCell ref="N59:AE59"/>
    <mergeCell ref="B63:C63"/>
    <mergeCell ref="A44:A45"/>
    <mergeCell ref="A47:A48"/>
    <mergeCell ref="H53:H54"/>
    <mergeCell ref="G55:G56"/>
    <mergeCell ref="H55:H56"/>
    <mergeCell ref="F3:I3"/>
    <mergeCell ref="I24:I26"/>
    <mergeCell ref="D10:D18"/>
    <mergeCell ref="I53:I54"/>
    <mergeCell ref="I55:I56"/>
    <mergeCell ref="D53:D54"/>
    <mergeCell ref="E53:E54"/>
    <mergeCell ref="F53:F54"/>
    <mergeCell ref="H19:H21"/>
    <mergeCell ref="I30:I31"/>
    <mergeCell ref="E30:E31"/>
    <mergeCell ref="D49:D52"/>
    <mergeCell ref="E44:E45"/>
    <mergeCell ref="D27:D29"/>
    <mergeCell ref="E27:E29"/>
    <mergeCell ref="B3:C7"/>
    <mergeCell ref="B8:C8"/>
    <mergeCell ref="B9:C9"/>
    <mergeCell ref="I44:I45"/>
    <mergeCell ref="B10:C10"/>
    <mergeCell ref="D44:D45"/>
    <mergeCell ref="I19:I21"/>
    <mergeCell ref="I27:I29"/>
    <mergeCell ref="I22:I23"/>
    <mergeCell ref="I10:I18"/>
    <mergeCell ref="A40:A41"/>
    <mergeCell ref="E40:E41"/>
    <mergeCell ref="D40:D41"/>
    <mergeCell ref="A35:A36"/>
    <mergeCell ref="D35:D36"/>
    <mergeCell ref="E35:E36"/>
    <mergeCell ref="D19:D21"/>
    <mergeCell ref="E19:E21"/>
    <mergeCell ref="F19:F21"/>
    <mergeCell ref="H22:H23"/>
    <mergeCell ref="H24:H26"/>
    <mergeCell ref="H47:H48"/>
    <mergeCell ref="E47:E48"/>
    <mergeCell ref="D47:D48"/>
    <mergeCell ref="D30:D31"/>
    <mergeCell ref="G53:G54"/>
    <mergeCell ref="F10:F18"/>
    <mergeCell ref="G10:G18"/>
    <mergeCell ref="H10:H18"/>
    <mergeCell ref="E10:E18"/>
    <mergeCell ref="G19:G21"/>
    <mergeCell ref="D55:D56"/>
    <mergeCell ref="E55:E56"/>
    <mergeCell ref="F55:F56"/>
    <mergeCell ref="F47:F48"/>
    <mergeCell ref="G47:G48"/>
    <mergeCell ref="E22:E23"/>
    <mergeCell ref="F22:F23"/>
    <mergeCell ref="D24:D26"/>
    <mergeCell ref="E24:E26"/>
    <mergeCell ref="F24:F26"/>
    <mergeCell ref="A55:A56"/>
    <mergeCell ref="G22:G23"/>
    <mergeCell ref="G24:G26"/>
    <mergeCell ref="A33:A34"/>
    <mergeCell ref="D33:D34"/>
    <mergeCell ref="E33:E34"/>
    <mergeCell ref="A30:A31"/>
    <mergeCell ref="A22:A23"/>
    <mergeCell ref="A24:A26"/>
    <mergeCell ref="A27:A29"/>
    <mergeCell ref="A1:I1"/>
    <mergeCell ref="A49:A52"/>
    <mergeCell ref="A53:A54"/>
    <mergeCell ref="A10:A18"/>
    <mergeCell ref="A19:A21"/>
    <mergeCell ref="F27:F29"/>
    <mergeCell ref="G27:G29"/>
    <mergeCell ref="I47:I48"/>
    <mergeCell ref="H27:H29"/>
    <mergeCell ref="D22:D23"/>
  </mergeCells>
  <printOptions horizontalCentered="1"/>
  <pageMargins left="0.3937007874015748" right="0.3937007874015748" top="0.4330708661417323" bottom="0.3937007874015748" header="0.2755905511811024" footer="0.2755905511811024"/>
  <pageSetup horizontalDpi="600" verticalDpi="600" orientation="landscape" paperSize="9" scale="57" r:id="rId1"/>
  <headerFooter differentFirst="1" alignWithMargins="0">
    <oddHeader>&amp;L&amp;"Arial,обычный"&amp;6Подготовлено с использованием системы ГАРАНТ&amp;R&amp;6МБОУ "Большееланская СОШ"</oddHeader>
    <firstHeader>&amp;L&amp;6Подготовлено с использованием системы ГАРАНТ</firstHeader>
  </headerFooter>
</worksheet>
</file>

<file path=xl/worksheets/sheet4.xml><?xml version="1.0" encoding="utf-8"?>
<worksheet xmlns="http://schemas.openxmlformats.org/spreadsheetml/2006/main" xmlns:r="http://schemas.openxmlformats.org/officeDocument/2006/relationships">
  <sheetPr>
    <outlinePr summaryBelow="0"/>
  </sheetPr>
  <dimension ref="A1:F29"/>
  <sheetViews>
    <sheetView showGridLines="0" zoomScalePageLayoutView="0" workbookViewId="0" topLeftCell="A1">
      <pane ySplit="1" topLeftCell="A2" activePane="bottomLeft" state="frozen"/>
      <selection pane="topLeft" activeCell="A1" sqref="A1"/>
      <selection pane="bottomLeft" activeCell="H6" sqref="H6"/>
    </sheetView>
  </sheetViews>
  <sheetFormatPr defaultColWidth="9.00390625" defaultRowHeight="12.75" customHeight="1"/>
  <cols>
    <col min="1" max="1" width="7.75390625" style="176" customWidth="1"/>
    <col min="2" max="3" width="24.75390625" style="176" customWidth="1"/>
    <col min="4" max="4" width="15.375" style="176" customWidth="1"/>
    <col min="5" max="5" width="14.375" style="176" bestFit="1" customWidth="1"/>
    <col min="6" max="6" width="9.125" style="176" customWidth="1"/>
    <col min="7" max="7" width="13.125" style="176" customWidth="1"/>
    <col min="8" max="10" width="9.125" style="176" customWidth="1"/>
    <col min="11" max="16384" width="9.125" style="176" customWidth="1"/>
  </cols>
  <sheetData>
    <row r="1" spans="1:6" ht="42">
      <c r="A1" s="189" t="s">
        <v>445</v>
      </c>
      <c r="B1" s="189" t="s">
        <v>444</v>
      </c>
      <c r="C1" s="189" t="s">
        <v>443</v>
      </c>
      <c r="D1" s="189" t="s">
        <v>442</v>
      </c>
      <c r="E1" s="190" t="s">
        <v>446</v>
      </c>
      <c r="F1" s="191"/>
    </row>
    <row r="2" spans="1:6" ht="13.5">
      <c r="A2" s="188" t="s">
        <v>441</v>
      </c>
      <c r="B2" s="187"/>
      <c r="C2" s="186"/>
      <c r="D2" s="185">
        <v>47106078.93</v>
      </c>
      <c r="E2" s="192" t="str">
        <f>Лист1!CC12</f>
        <v>Серебров О. А.</v>
      </c>
      <c r="F2" s="191"/>
    </row>
    <row r="3" spans="1:6" ht="12.75">
      <c r="A3" s="183" t="s">
        <v>406</v>
      </c>
      <c r="B3" s="182"/>
      <c r="C3" s="181"/>
      <c r="D3" s="180">
        <v>45059978.93</v>
      </c>
      <c r="E3" s="193">
        <f>'Листы2-5 '!E20</f>
        <v>45059978.93000001</v>
      </c>
      <c r="F3" s="193">
        <f>D3-E3</f>
        <v>0</v>
      </c>
    </row>
    <row r="4" spans="1:6" ht="51">
      <c r="A4" s="178" t="s">
        <v>406</v>
      </c>
      <c r="B4" s="179" t="s">
        <v>440</v>
      </c>
      <c r="C4" s="178" t="s">
        <v>439</v>
      </c>
      <c r="D4" s="177">
        <v>13872570.16</v>
      </c>
      <c r="E4" s="194">
        <f aca="true" t="shared" si="0" ref="E4:E9">INT((B4-903100000000)/1000)*100000</f>
        <v>7110100000</v>
      </c>
      <c r="F4" s="191"/>
    </row>
    <row r="5" spans="1:6" ht="76.5">
      <c r="A5" s="178" t="s">
        <v>406</v>
      </c>
      <c r="B5" s="179" t="s">
        <v>438</v>
      </c>
      <c r="C5" s="178" t="s">
        <v>437</v>
      </c>
      <c r="D5" s="177">
        <v>430269.75</v>
      </c>
      <c r="E5" s="194">
        <f t="shared" si="0"/>
        <v>7110200000</v>
      </c>
      <c r="F5" s="191"/>
    </row>
    <row r="6" spans="1:6" ht="76.5">
      <c r="A6" s="178" t="s">
        <v>406</v>
      </c>
      <c r="B6" s="179" t="s">
        <v>436</v>
      </c>
      <c r="C6" s="178" t="s">
        <v>435</v>
      </c>
      <c r="D6" s="177">
        <v>447602.7</v>
      </c>
      <c r="E6" s="194">
        <f t="shared" si="0"/>
        <v>8210000000</v>
      </c>
      <c r="F6" s="191"/>
    </row>
    <row r="7" spans="1:6" ht="63.75">
      <c r="A7" s="178" t="s">
        <v>406</v>
      </c>
      <c r="B7" s="179" t="s">
        <v>434</v>
      </c>
      <c r="C7" s="178" t="s">
        <v>433</v>
      </c>
      <c r="D7" s="177">
        <v>60528.32</v>
      </c>
      <c r="E7" s="194">
        <f t="shared" si="0"/>
        <v>8230000000</v>
      </c>
      <c r="F7" s="191"/>
    </row>
    <row r="8" spans="1:6" ht="76.5">
      <c r="A8" s="178" t="s">
        <v>406</v>
      </c>
      <c r="B8" s="179" t="s">
        <v>432</v>
      </c>
      <c r="C8" s="178" t="s">
        <v>431</v>
      </c>
      <c r="D8" s="177">
        <v>74040</v>
      </c>
      <c r="E8" s="194">
        <f t="shared" si="0"/>
        <v>8240000000</v>
      </c>
      <c r="F8" s="191"/>
    </row>
    <row r="9" spans="1:6" ht="89.25">
      <c r="A9" s="178" t="s">
        <v>406</v>
      </c>
      <c r="B9" s="179" t="s">
        <v>430</v>
      </c>
      <c r="C9" s="178" t="s">
        <v>429</v>
      </c>
      <c r="D9" s="177">
        <v>1500</v>
      </c>
      <c r="E9" s="194">
        <f t="shared" si="0"/>
        <v>8260000000</v>
      </c>
      <c r="F9" s="191"/>
    </row>
    <row r="10" spans="1:6" ht="51">
      <c r="A10" s="178" t="s">
        <v>406</v>
      </c>
      <c r="B10" s="179" t="s">
        <v>428</v>
      </c>
      <c r="C10" s="178" t="s">
        <v>427</v>
      </c>
      <c r="D10" s="177">
        <v>25230903.25</v>
      </c>
      <c r="E10" s="194">
        <f aca="true" t="shared" si="1" ref="E10:E29">INT((B10-903200000000)/1000)*100000</f>
        <v>7110100000</v>
      </c>
      <c r="F10" s="191"/>
    </row>
    <row r="11" spans="1:5" ht="76.5">
      <c r="A11" s="178" t="s">
        <v>406</v>
      </c>
      <c r="B11" s="179" t="s">
        <v>426</v>
      </c>
      <c r="C11" s="178" t="s">
        <v>425</v>
      </c>
      <c r="D11" s="177">
        <v>1060450</v>
      </c>
      <c r="E11" s="194">
        <f t="shared" si="1"/>
        <v>7110200000</v>
      </c>
    </row>
    <row r="12" spans="1:5" ht="51">
      <c r="A12" s="178" t="s">
        <v>406</v>
      </c>
      <c r="B12" s="179" t="s">
        <v>424</v>
      </c>
      <c r="C12" s="178" t="s">
        <v>423</v>
      </c>
      <c r="D12" s="177">
        <v>2900</v>
      </c>
      <c r="E12" s="194">
        <f t="shared" si="1"/>
        <v>7110300000</v>
      </c>
    </row>
    <row r="13" spans="1:5" ht="51">
      <c r="A13" s="178" t="s">
        <v>406</v>
      </c>
      <c r="B13" s="179" t="s">
        <v>422</v>
      </c>
      <c r="C13" s="178" t="s">
        <v>421</v>
      </c>
      <c r="D13" s="177">
        <v>966500</v>
      </c>
      <c r="E13" s="195" t="s">
        <v>447</v>
      </c>
    </row>
    <row r="14" spans="1:5" ht="140.25">
      <c r="A14" s="178" t="s">
        <v>406</v>
      </c>
      <c r="B14" s="179" t="s">
        <v>420</v>
      </c>
      <c r="C14" s="184" t="s">
        <v>419</v>
      </c>
      <c r="D14" s="177">
        <v>5950</v>
      </c>
      <c r="E14" s="194">
        <f t="shared" si="1"/>
        <v>7130100000</v>
      </c>
    </row>
    <row r="15" spans="1:5" ht="89.25">
      <c r="A15" s="178" t="s">
        <v>406</v>
      </c>
      <c r="B15" s="179" t="s">
        <v>418</v>
      </c>
      <c r="C15" s="178" t="s">
        <v>417</v>
      </c>
      <c r="D15" s="177">
        <v>22000</v>
      </c>
      <c r="E15" s="194">
        <f t="shared" si="1"/>
        <v>7130200000</v>
      </c>
    </row>
    <row r="16" spans="1:5" ht="76.5">
      <c r="A16" s="178" t="s">
        <v>406</v>
      </c>
      <c r="B16" s="179" t="s">
        <v>416</v>
      </c>
      <c r="C16" s="178" t="s">
        <v>415</v>
      </c>
      <c r="D16" s="177">
        <v>85591.44</v>
      </c>
      <c r="E16" s="194">
        <f>INT((B16-903200000000)/1000)*100000</f>
        <v>7140100000</v>
      </c>
    </row>
    <row r="17" spans="1:5" ht="76.5">
      <c r="A17" s="178" t="s">
        <v>406</v>
      </c>
      <c r="B17" s="179" t="s">
        <v>414</v>
      </c>
      <c r="C17" s="178" t="s">
        <v>413</v>
      </c>
      <c r="D17" s="177">
        <v>1768183.17</v>
      </c>
      <c r="E17" s="194">
        <f t="shared" si="1"/>
        <v>8210000000</v>
      </c>
    </row>
    <row r="18" spans="1:5" ht="63.75">
      <c r="A18" s="178" t="s">
        <v>406</v>
      </c>
      <c r="B18" s="179" t="s">
        <v>412</v>
      </c>
      <c r="C18" s="178" t="s">
        <v>411</v>
      </c>
      <c r="D18" s="177">
        <v>49934.14</v>
      </c>
      <c r="E18" s="194">
        <f t="shared" si="1"/>
        <v>8230000000</v>
      </c>
    </row>
    <row r="19" spans="1:5" ht="76.5">
      <c r="A19" s="178" t="s">
        <v>406</v>
      </c>
      <c r="B19" s="179" t="s">
        <v>410</v>
      </c>
      <c r="C19" s="178" t="s">
        <v>409</v>
      </c>
      <c r="D19" s="177">
        <v>69040</v>
      </c>
      <c r="E19" s="194">
        <f t="shared" si="1"/>
        <v>8240000000</v>
      </c>
    </row>
    <row r="20" spans="1:5" ht="76.5">
      <c r="A20" s="178" t="s">
        <v>406</v>
      </c>
      <c r="B20" s="179" t="s">
        <v>408</v>
      </c>
      <c r="C20" s="178" t="s">
        <v>407</v>
      </c>
      <c r="D20" s="177">
        <v>897516</v>
      </c>
      <c r="E20" s="194">
        <f t="shared" si="1"/>
        <v>8250000000</v>
      </c>
    </row>
    <row r="21" spans="1:5" ht="89.25">
      <c r="A21" s="178" t="s">
        <v>406</v>
      </c>
      <c r="B21" s="179" t="s">
        <v>405</v>
      </c>
      <c r="C21" s="178" t="s">
        <v>404</v>
      </c>
      <c r="D21" s="177">
        <v>14500</v>
      </c>
      <c r="E21" s="194">
        <f t="shared" si="1"/>
        <v>8260000000</v>
      </c>
    </row>
    <row r="22" spans="1:6" ht="12.75">
      <c r="A22" s="183" t="s">
        <v>391</v>
      </c>
      <c r="B22" s="182"/>
      <c r="C22" s="181"/>
      <c r="D22" s="180">
        <v>2046100</v>
      </c>
      <c r="E22" s="193">
        <f>'Листы2-5 '!E34</f>
        <v>2046100</v>
      </c>
      <c r="F22" s="193">
        <f>D22-E22</f>
        <v>0</v>
      </c>
    </row>
    <row r="23" spans="1:5" ht="76.5">
      <c r="A23" s="178" t="s">
        <v>391</v>
      </c>
      <c r="B23" s="179" t="s">
        <v>403</v>
      </c>
      <c r="C23" s="178" t="s">
        <v>402</v>
      </c>
      <c r="D23" s="177">
        <v>357000</v>
      </c>
      <c r="E23" s="194">
        <f>INT((B23-903100000000)/1000)*100000</f>
        <v>8210000000</v>
      </c>
    </row>
    <row r="24" spans="1:5" ht="63.75">
      <c r="A24" s="178" t="s">
        <v>391</v>
      </c>
      <c r="B24" s="179" t="s">
        <v>401</v>
      </c>
      <c r="C24" s="178" t="s">
        <v>400</v>
      </c>
      <c r="D24" s="177">
        <v>15000</v>
      </c>
      <c r="E24" s="194">
        <f>INT((B24-903100000000)/1000)*100000</f>
        <v>8230000000</v>
      </c>
    </row>
    <row r="25" spans="1:5" ht="76.5">
      <c r="A25" s="178" t="s">
        <v>391</v>
      </c>
      <c r="B25" s="179" t="s">
        <v>399</v>
      </c>
      <c r="C25" s="178" t="s">
        <v>398</v>
      </c>
      <c r="D25" s="177">
        <v>94500</v>
      </c>
      <c r="E25" s="194">
        <f t="shared" si="1"/>
        <v>7140100000</v>
      </c>
    </row>
    <row r="26" spans="1:5" ht="51">
      <c r="A26" s="178" t="s">
        <v>391</v>
      </c>
      <c r="B26" s="179" t="s">
        <v>397</v>
      </c>
      <c r="C26" s="178" t="s">
        <v>396</v>
      </c>
      <c r="D26" s="177">
        <v>54600</v>
      </c>
      <c r="E26" s="194">
        <f t="shared" si="1"/>
        <v>7620000000</v>
      </c>
    </row>
    <row r="27" spans="1:5" ht="76.5">
      <c r="A27" s="178" t="s">
        <v>391</v>
      </c>
      <c r="B27" s="179" t="s">
        <v>395</v>
      </c>
      <c r="C27" s="178" t="s">
        <v>394</v>
      </c>
      <c r="D27" s="177">
        <v>1395000</v>
      </c>
      <c r="E27" s="194">
        <f t="shared" si="1"/>
        <v>8210000000</v>
      </c>
    </row>
    <row r="28" spans="1:5" ht="63.75">
      <c r="A28" s="178" t="s">
        <v>391</v>
      </c>
      <c r="B28" s="179" t="s">
        <v>393</v>
      </c>
      <c r="C28" s="178" t="s">
        <v>392</v>
      </c>
      <c r="D28" s="177">
        <v>30000</v>
      </c>
      <c r="E28" s="194">
        <f t="shared" si="1"/>
        <v>8230000000</v>
      </c>
    </row>
    <row r="29" spans="1:5" ht="76.5">
      <c r="A29" s="178" t="s">
        <v>391</v>
      </c>
      <c r="B29" s="179" t="s">
        <v>390</v>
      </c>
      <c r="C29" s="178" t="s">
        <v>389</v>
      </c>
      <c r="D29" s="177">
        <v>100000</v>
      </c>
      <c r="E29" s="194">
        <f t="shared" si="1"/>
        <v>8240000000</v>
      </c>
    </row>
  </sheetData>
  <sheetProtection/>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2020-02-07T05:15:22Z</cp:lastPrinted>
  <dcterms:created xsi:type="dcterms:W3CDTF">2004-09-19T06:34:55Z</dcterms:created>
  <dcterms:modified xsi:type="dcterms:W3CDTF">2020-03-11T00:27:47Z</dcterms:modified>
  <cp:category/>
  <cp:version/>
  <cp:contentType/>
  <cp:contentStatus/>
</cp:coreProperties>
</file>